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filterPrivacy="1" hidePivotFieldList="1"/>
  <xr:revisionPtr revIDLastSave="0" documentId="13_ncr:1_{9A6CE201-1CE7-114E-AEF1-E131AC98433B}" xr6:coauthVersionLast="47" xr6:coauthVersionMax="47" xr10:uidLastSave="{00000000-0000-0000-0000-000000000000}"/>
  <bookViews>
    <workbookView xWindow="0" yWindow="740" windowWidth="30240" windowHeight="18900" xr2:uid="{95DBD968-9BC1-B440-B734-74BBADE737EE}"/>
  </bookViews>
  <sheets>
    <sheet name="Overview" sheetId="3" r:id="rId1"/>
    <sheet name="Baseline Inventory" sheetId="2" r:id="rId2"/>
    <sheet name="Example Inventory" sheetId="1" r:id="rId3"/>
    <sheet name="Example Visualization" sheetId="5" r:id="rId4"/>
    <sheet name="Glossary" sheetId="9" r:id="rId5"/>
    <sheet name="Spreadsheet Customizations" sheetId="8"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9" i="8" l="1"/>
  <c r="L58" i="8"/>
  <c r="I59" i="8"/>
  <c r="I58" i="8"/>
  <c r="F59" i="8"/>
  <c r="F58" i="8"/>
  <c r="I57" i="8"/>
  <c r="F57" i="8"/>
  <c r="L57" i="8"/>
  <c r="C57" i="8"/>
  <c r="C59" i="8"/>
  <c r="C58" i="8"/>
  <c r="C73" i="8"/>
  <c r="C72" i="8"/>
  <c r="C71" i="8"/>
  <c r="C66" i="8"/>
  <c r="C65" i="8"/>
  <c r="C64" i="8"/>
</calcChain>
</file>

<file path=xl/sharedStrings.xml><?xml version="1.0" encoding="utf-8"?>
<sst xmlns="http://schemas.openxmlformats.org/spreadsheetml/2006/main" count="682" uniqueCount="399">
  <si>
    <t>Baseline Cryptographic Asset Inventory Tool</t>
  </si>
  <si>
    <t>Table of Contents</t>
  </si>
  <si>
    <t>Sheet</t>
  </si>
  <si>
    <t>Summary of Content</t>
  </si>
  <si>
    <t>1. Overview</t>
  </si>
  <si>
    <t>Introduction to the purpose and intended use of this PQC Inventory workbook.</t>
  </si>
  <si>
    <t>2. Baseline Inventory</t>
  </si>
  <si>
    <t>The primary section of this workbook which shows the different fields that organizations should aim to fill out in order to begin their cryptographic inventorying. The columns are listed out with a description, which can be used as instructions for filling out the sheet, as well as the purpose of the information - how that information would be used for PQC migration.</t>
  </si>
  <si>
    <t>3. Example Inventory</t>
  </si>
  <si>
    <t xml:space="preserve">An example sheet with the first few rows filled out with sample data to demonstrate how the fields should be filled out. </t>
  </si>
  <si>
    <t>4. Example Visualization</t>
  </si>
  <si>
    <t xml:space="preserve">A very simple example "Dashboard-style" data visualization, using data from the Example Inventory. Provides visual summaries of PQC status based on asset priority.  </t>
  </si>
  <si>
    <t>5. Glossary</t>
  </si>
  <si>
    <t>The glossary provides a list of common cryptographic algorithms and basic cryptographic terms for users to reference while filling out their inventory.</t>
  </si>
  <si>
    <t>6. Spreadsheet Customizations</t>
  </si>
  <si>
    <t>This spreadsheet is intended as a planning tool and does not guarantee complete security or compliance. Organizations should consult cryptographic experts and follow industry standards for PQC implementation.</t>
  </si>
  <si>
    <t>The views, opinions and/or findings contained in this report are those of The MITRE Corporation and should not be construed as an official government position, policy, or decision, unless designated by other documentation.</t>
  </si>
  <si>
    <t>This baseline inventory is structured to guide organizations through the essential aspects of their cryptographic assets, focusing on five fundamental questions:</t>
  </si>
  <si>
    <t>1) What is the asset?</t>
  </si>
  <si>
    <t>2) Who are the key contacts for the asset?</t>
  </si>
  <si>
    <t>3) What is its PQC Status?</t>
  </si>
  <si>
    <t>4) What is the asset's lifecycle?</t>
  </si>
  <si>
    <t>5) What else do you want to document?</t>
  </si>
  <si>
    <t>Label</t>
  </si>
  <si>
    <t>Description</t>
  </si>
  <si>
    <t>Purpose</t>
  </si>
  <si>
    <t>What is the asset?</t>
  </si>
  <si>
    <t>Entry ID</t>
  </si>
  <si>
    <t>A unique identifier for the entry (e.g., 001, 002, etc).</t>
  </si>
  <si>
    <t>Enables cross-referencing and tracking across systems.</t>
  </si>
  <si>
    <t>Asset/System Short Name/ID</t>
  </si>
  <si>
    <t>The common name or internal system ID for the asset.</t>
  </si>
  <si>
    <t>Helps identify and reference the asset across teams or documents.</t>
  </si>
  <si>
    <t>Asset/System Type</t>
  </si>
  <si>
    <t>Categorize the asset as Hardware, Software, Cloud, etc. Use the category that best reflects the asset's function. If not, use this cell to input your own classification.</t>
  </si>
  <si>
    <t>Supports filtering and analysis by system type for PQC planning.</t>
  </si>
  <si>
    <t>Who are the key contacts for the asset?</t>
  </si>
  <si>
    <t>POC Name</t>
  </si>
  <si>
    <t>Name of the person responsible for the cybersecurity risk associated with the organization's use of the system.</t>
  </si>
  <si>
    <t>POC Email</t>
  </si>
  <si>
    <t>Contact email for the POC.</t>
  </si>
  <si>
    <t>Enables coordination and validation of submitted data.</t>
  </si>
  <si>
    <t>POC Phone</t>
  </si>
  <si>
    <t>Contact phone number for the POC, if available.</t>
  </si>
  <si>
    <t>Provides alternative contact for asset verification.</t>
  </si>
  <si>
    <t>POC Org/Sub-Org(s)</t>
  </si>
  <si>
    <t>The organization or sub-team responsible for this asset.</t>
  </si>
  <si>
    <t>Helps organizations understand how PQC migration progress varies across subdivisions.</t>
  </si>
  <si>
    <t>External Vendor Org</t>
  </si>
  <si>
    <t>The external vendor organization that manufactures, supplies, or supports the system. This could be an original equipment manufacturer (OEM), software provider, or managed service vendor responsible for ongoing support, updates, or product lifecycle management.</t>
  </si>
  <si>
    <t>Supports vendor engagement during the PQC migration progress and helps coordinate external support, patches, or upgrades.</t>
  </si>
  <si>
    <t>External Vendor POC Name</t>
  </si>
  <si>
    <t>Name of the person at the vendor organization who is responsible for the ongoing customer support to this organization.</t>
  </si>
  <si>
    <t>Vendor POC who can be contacted regarding any support for the asset in this row.</t>
  </si>
  <si>
    <t>Vendor POC Email</t>
  </si>
  <si>
    <t>Contact email for the Vendor POC.</t>
  </si>
  <si>
    <t>Enables coordination for any external support that is needed.</t>
  </si>
  <si>
    <t>What is its PQC status?</t>
  </si>
  <si>
    <t>Asset PQC Needs</t>
  </si>
  <si>
    <t xml:space="preserve">Current post-quantum status of the asset. Use the dropdown to choose one of the following:
1. Needs Attention - The system is known to actively use cryptographic algorithms vulnerable to quantum attacks (RSA, ECC, etc.) to directly authenticate or encrypt information.  
2. Unknown / May Need Attenton - The full range of cryptographic algorithms used to authenticate or encrypt information in this system is not known at this time.
3. Resolved / Doesn't Need Attention - The system is known to NOT actively use any cryptographic algorithms vulnerable to quantum attacks (RSA, ECC, etc.) to directly authenticate or encrypt information.  In other words, the system either is known to use only symmetric cryptographic algorithms, or in EVERY use of asymmetric cryptography, a post-quantum asymmetric algorithm (ML-DSA, ML-KEM, etc.) is known to be incorporated.  </t>
  </si>
  <si>
    <t xml:space="preserve">Categorizes the asset's cryptographic posture to quantum risk. Helps inventory leads quickly identify systems requiring action, further investigation, or no immediate action/concern. </t>
  </si>
  <si>
    <t>PQC Status Notes</t>
  </si>
  <si>
    <t>System owners having some partial information about post-quantum status is common. Having a free-text field specifically for this purpose helps avoid an overabundance of information in the "Additional Notes" field, making any information in that field more visible.</t>
  </si>
  <si>
    <t>What is the asset's lifecycle?</t>
  </si>
  <si>
    <t>Planned Disposition</t>
  </si>
  <si>
    <t xml:space="preserve">Lifecycle planned for the asset. Use dropdown:
1. System Refresh - Asset is expected to be replaced with an updated version of the same system or product.
2. System Replacement - Asset will be replaced with a new system or product that serves an equivalent purpose.
3. System Decommission - Asset will be retired and removed from use and NOT replaced with an alternative
4. No Disposition Planned - System is not currently planned for refresh, replacement, or decommission.  </t>
  </si>
  <si>
    <t>Disposition Date</t>
  </si>
  <si>
    <t xml:space="preserve">Estimated or planned year/month for the action specified in "Planned Disposition", if known.  Not applicable if no disposition planned.  </t>
  </si>
  <si>
    <t>Helps keep track of when asset changes are upcoming.</t>
  </si>
  <si>
    <t>Asset Priority</t>
  </si>
  <si>
    <t>Indicates the significance of the information security provided by the system to the organization as a whole.  Options include High, Medium, and Low.</t>
  </si>
  <si>
    <t xml:space="preserve">Helps prioritize resources and attention across sytems. </t>
  </si>
  <si>
    <t>Asset Priority Notes</t>
  </si>
  <si>
    <t>Free-text explanation of why the asset has its assigned priority. This would include factors like business context, user impact, and technical dependencies.</t>
  </si>
  <si>
    <t>Helps capture reasoning for prioritization.  Useful in reevaluating priorities over time.</t>
  </si>
  <si>
    <t>What else do you want to document?</t>
  </si>
  <si>
    <t>Additional Notes</t>
  </si>
  <si>
    <t>Any other relevant infomation not captured in other fields.</t>
  </si>
  <si>
    <t>Last Updated (Date)</t>
  </si>
  <si>
    <t>Most recent date this row was reviewed or modified.</t>
  </si>
  <si>
    <t>Tracks currency of inventory data and periodic reviews.</t>
  </si>
  <si>
    <t>POC Name (Internal)</t>
  </si>
  <si>
    <t>Cisco-Router-9000</t>
  </si>
  <si>
    <t>Hardware</t>
  </si>
  <si>
    <t>John Smith</t>
  </si>
  <si>
    <t>[Example]</t>
  </si>
  <si>
    <t>Network Team</t>
  </si>
  <si>
    <t>Cisco</t>
  </si>
  <si>
    <t>Needs Attention</t>
  </si>
  <si>
    <t>Uses RSA-2048 for VPN auth</t>
  </si>
  <si>
    <t>Asset/system refresh</t>
  </si>
  <si>
    <t>May, 2026</t>
  </si>
  <si>
    <t>High</t>
  </si>
  <si>
    <t>Handles production traffic</t>
  </si>
  <si>
    <t>Vendor supports hybrid crypto upgrade in next release</t>
  </si>
  <si>
    <t>AWS-EC2-Instance</t>
  </si>
  <si>
    <t>Cloud</t>
  </si>
  <si>
    <t>Cloud Ops</t>
  </si>
  <si>
    <t>Amazon Web Services</t>
  </si>
  <si>
    <t>No visibility into vendor crypto implementation; vendor indicates that the system does use vulnerable cryptography.</t>
  </si>
  <si>
    <t>January, 2027</t>
  </si>
  <si>
    <t>Critical cloud app</t>
  </si>
  <si>
    <t>Depends on third party key management service</t>
  </si>
  <si>
    <t>OpenVPN-Server</t>
  </si>
  <si>
    <t>Software</t>
  </si>
  <si>
    <t>IT Security</t>
  </si>
  <si>
    <t>OpenVPN</t>
  </si>
  <si>
    <t>AES-128 for storage</t>
  </si>
  <si>
    <t xml:space="preserve">No disposition planned </t>
  </si>
  <si>
    <t>Medium</t>
  </si>
  <si>
    <t>Legacy internal VPN gateway</t>
  </si>
  <si>
    <t>Legacy app, not fully assessed</t>
  </si>
  <si>
    <t>Microsoft-AD</t>
  </si>
  <si>
    <t>IAM Team</t>
  </si>
  <si>
    <t>Microsoft</t>
  </si>
  <si>
    <t>AES-256 used for device auth</t>
  </si>
  <si>
    <t>Low</t>
  </si>
  <si>
    <t>Internal file server</t>
  </si>
  <si>
    <t>New architecture under design for PQC adoption</t>
  </si>
  <si>
    <t>PaloAlto-firewall</t>
  </si>
  <si>
    <t>Network Security</t>
  </si>
  <si>
    <t>Palo Alto Networks</t>
  </si>
  <si>
    <t>ECC P-256 used for device auth</t>
  </si>
  <si>
    <t>April, 2024</t>
  </si>
  <si>
    <t>Phased out in December 2024</t>
  </si>
  <si>
    <t>Left in for reference only</t>
  </si>
  <si>
    <t>Azure-VM</t>
  </si>
  <si>
    <t>Database Admin</t>
  </si>
  <si>
    <t>Unknown / May Need Attention</t>
  </si>
  <si>
    <t>Unknown E2EE implementation</t>
  </si>
  <si>
    <t>Core infrastructure service</t>
  </si>
  <si>
    <t>May require custom cryptography</t>
  </si>
  <si>
    <t>Fortinet-FortiGate</t>
  </si>
  <si>
    <t>Fortinet</t>
  </si>
  <si>
    <t>RSA-2048 with no migration plan</t>
  </si>
  <si>
    <t>Asset/system replacement</t>
  </si>
  <si>
    <t>December, 2026</t>
  </si>
  <si>
    <t>Perimeter defense</t>
  </si>
  <si>
    <t>External audit recommended</t>
  </si>
  <si>
    <t>Oracle-DB</t>
  </si>
  <si>
    <t>Sales Ops</t>
  </si>
  <si>
    <t>Oracle</t>
  </si>
  <si>
    <t>Resolved / Doesn't Need Attention</t>
  </si>
  <si>
    <t>Only uses SHA-3 for hashing</t>
  </si>
  <si>
    <t>Legacy DB, low usage</t>
  </si>
  <si>
    <t>Retired, minimal use</t>
  </si>
  <si>
    <t>Okta-SSO</t>
  </si>
  <si>
    <t>Okta</t>
  </si>
  <si>
    <t>ECC P-256 with no known PQC path</t>
  </si>
  <si>
    <t>November, 2025</t>
  </si>
  <si>
    <t>Critical for SSO</t>
  </si>
  <si>
    <t>Salesforce-CRM</t>
  </si>
  <si>
    <t>Salesforce</t>
  </si>
  <si>
    <t>Managed service with unclear crypto protocols</t>
  </si>
  <si>
    <t>Non-critical business function</t>
  </si>
  <si>
    <t>Depends on multi-tenant encryption</t>
  </si>
  <si>
    <t>Jenkins-CI-Server</t>
  </si>
  <si>
    <t>Dev Ops</t>
  </si>
  <si>
    <t>Jenkins</t>
  </si>
  <si>
    <t>Uses 3DES for legacy APIs</t>
  </si>
  <si>
    <t>Legacy build server</t>
  </si>
  <si>
    <t>Legacy service</t>
  </si>
  <si>
    <t>VMware-ESXi</t>
  </si>
  <si>
    <t>VMware</t>
  </si>
  <si>
    <t>AES-GCM with 256-bit keys</t>
  </si>
  <si>
    <t>Internal virtualization host</t>
  </si>
  <si>
    <t>Low-usage VM host</t>
  </si>
  <si>
    <t>RaspberryPi-IoT</t>
  </si>
  <si>
    <t>IoT Team</t>
  </si>
  <si>
    <t>Raspberry Pi Foundation</t>
  </si>
  <si>
    <t>ECC used for IoT Comms.</t>
  </si>
  <si>
    <t>January, 2026</t>
  </si>
  <si>
    <t>IoT edge device</t>
  </si>
  <si>
    <t>May require custom chip design</t>
  </si>
  <si>
    <t>IBM-Mainframe-z15</t>
  </si>
  <si>
    <t>IBM</t>
  </si>
  <si>
    <t>Exclusively  pure/hybrid PQC (CRYSTALS-Kyber)</t>
  </si>
  <si>
    <t>Mainframe with hybrid PQC</t>
  </si>
  <si>
    <t>Long-term system</t>
  </si>
  <si>
    <t>Google-Workspace</t>
  </si>
  <si>
    <t>Google</t>
  </si>
  <si>
    <t>Uses RSA for internal comms, status unclear</t>
  </si>
  <si>
    <t>Cloud productivity suite</t>
  </si>
  <si>
    <t>Vendor PQC roadmap unclear</t>
  </si>
  <si>
    <r>
      <rPr>
        <b/>
        <sz val="26"/>
        <color rgb="FF000000"/>
        <rFont val="Aptos Narrow"/>
        <scheme val="minor"/>
      </rPr>
      <t xml:space="preserve">                     </t>
    </r>
    <r>
      <rPr>
        <b/>
        <sz val="26"/>
        <color rgb="FFFFFFFF"/>
        <rFont val="Aptos Narrow"/>
        <scheme val="minor"/>
      </rPr>
      <t>Inventory Dashboard</t>
    </r>
  </si>
  <si>
    <t>Notes on usage</t>
  </si>
  <si>
    <t>Short name</t>
  </si>
  <si>
    <t>Expansion / long name</t>
  </si>
  <si>
    <t>Alternate names</t>
  </si>
  <si>
    <t>Type of term</t>
  </si>
  <si>
    <t>Quantum vulnerable?</t>
  </si>
  <si>
    <t>3DES</t>
  </si>
  <si>
    <t>Triple DES / Triple Data Encryption Standard</t>
  </si>
  <si>
    <t>TDES</t>
  </si>
  <si>
    <t>Symmetric Algorithm: Block Cipher</t>
  </si>
  <si>
    <t>NO</t>
  </si>
  <si>
    <t>AEAD</t>
  </si>
  <si>
    <t>Authenticated Encryption with Associated Data</t>
  </si>
  <si>
    <t>Symmetric Algorithm: Other</t>
  </si>
  <si>
    <t>No implied asymmetric</t>
  </si>
  <si>
    <t>AES</t>
  </si>
  <si>
    <t>Advanced Encryption Standard</t>
  </si>
  <si>
    <t>AES-128, AES-192, AES-256</t>
  </si>
  <si>
    <t>Blowfish</t>
  </si>
  <si>
    <t>Blowfish/Twofish</t>
  </si>
  <si>
    <t>CBC</t>
  </si>
  <si>
    <t>Cipher Block Chaining</t>
  </si>
  <si>
    <t>Block Cipher Mode of Operation</t>
  </si>
  <si>
    <t>Chacha20</t>
  </si>
  <si>
    <t>CMS</t>
  </si>
  <si>
    <t>Cryptographic Message Syntax</t>
  </si>
  <si>
    <t>Cryptographic Standard</t>
  </si>
  <si>
    <t>No indication</t>
  </si>
  <si>
    <t>CMVP</t>
  </si>
  <si>
    <t>Cryptographic Module Validation Program</t>
  </si>
  <si>
    <t>Validation type</t>
  </si>
  <si>
    <t>CTR</t>
  </si>
  <si>
    <t>Counter Mode</t>
  </si>
  <si>
    <t>DES</t>
  </si>
  <si>
    <t>Data Encryption Standard</t>
  </si>
  <si>
    <t>Classically vulnerable</t>
  </si>
  <si>
    <t>DH</t>
  </si>
  <si>
    <t>Diffie-Hellman Key Exchange</t>
  </si>
  <si>
    <t>DHE, DiffieHellman Ephemeral, Number Field Diffie Hellman</t>
  </si>
  <si>
    <t>Asymmetric Algorithm: Key Exchange  / Encryption</t>
  </si>
  <si>
    <t>YES</t>
  </si>
  <si>
    <t>DNSSEC</t>
  </si>
  <si>
    <t>Domain Name System Secure</t>
  </si>
  <si>
    <t>Cryptographic Protocol</t>
  </si>
  <si>
    <t>Implied asymmetric</t>
  </si>
  <si>
    <t>DRBG</t>
  </si>
  <si>
    <t>Deterministic Random Bit Generator</t>
  </si>
  <si>
    <t>Algorithm Type</t>
  </si>
  <si>
    <t>DSA</t>
  </si>
  <si>
    <t>Digital Signature Algorithm</t>
  </si>
  <si>
    <t>DSS</t>
  </si>
  <si>
    <t>Asymmetric Algorithm: Digital Signature</t>
  </si>
  <si>
    <t>ECC</t>
  </si>
  <si>
    <t>Elliptic Curve Cryptography</t>
  </si>
  <si>
    <t>ECIES</t>
  </si>
  <si>
    <t>ECDSA</t>
  </si>
  <si>
    <t>Elliptic Curve Digital Signature Algorithm</t>
  </si>
  <si>
    <t>EdDSA</t>
  </si>
  <si>
    <t>Edwards-curve Digital Signature Algorithm</t>
  </si>
  <si>
    <t>ElGamal</t>
  </si>
  <si>
    <t>DLIES</t>
  </si>
  <si>
    <t>Falcon</t>
  </si>
  <si>
    <t>FrodoKEM</t>
  </si>
  <si>
    <t>Frodo Key Encapsulation Method</t>
  </si>
  <si>
    <t>GCM</t>
  </si>
  <si>
    <t>Galois Counter Mode</t>
  </si>
  <si>
    <t>group*</t>
  </si>
  <si>
    <t>group (for discrete log crypto)</t>
  </si>
  <si>
    <t>Parameter Set</t>
  </si>
  <si>
    <t>HMAC</t>
  </si>
  <si>
    <t>Hash-based message authentication code</t>
  </si>
  <si>
    <t>HTTPS</t>
  </si>
  <si>
    <t>Hypertext Transfer Protocol Secure</t>
  </si>
  <si>
    <t>HTTP/S</t>
  </si>
  <si>
    <t>Usually implied asymmetric</t>
  </si>
  <si>
    <t>IDEA</t>
  </si>
  <si>
    <t>International Data Encryption Algorithm</t>
  </si>
  <si>
    <t>IETF</t>
  </si>
  <si>
    <t>Internet Engineering Task Force</t>
  </si>
  <si>
    <t>Standards Organization</t>
  </si>
  <si>
    <t>IKE</t>
  </si>
  <si>
    <t>Internet Key Exchange</t>
  </si>
  <si>
    <t>IPsec</t>
  </si>
  <si>
    <t>Internet Protocol (IP)-secure</t>
  </si>
  <si>
    <t>ISO</t>
  </si>
  <si>
    <t>International Standards Organization</t>
  </si>
  <si>
    <t>libgcrypt</t>
  </si>
  <si>
    <t>GNU library for cryptography</t>
  </si>
  <si>
    <t>Security library</t>
  </si>
  <si>
    <t>LMS</t>
  </si>
  <si>
    <t>Leighton-Micali Signature Scheme</t>
  </si>
  <si>
    <t>HSS, HSS/LMS</t>
  </si>
  <si>
    <t>Asymmetric Algorithm: Digital Signature (stateful)</t>
  </si>
  <si>
    <t>MAC</t>
  </si>
  <si>
    <t>Message Authentication Code</t>
  </si>
  <si>
    <t>McEliece</t>
  </si>
  <si>
    <t>Classic McEliece</t>
  </si>
  <si>
    <t>MD5</t>
  </si>
  <si>
    <t>Message Digest 5</t>
  </si>
  <si>
    <t>Symmetric Algorithm: Hash Function</t>
  </si>
  <si>
    <t>ML-DSA</t>
  </si>
  <si>
    <t>Modular Lattice Digital Signature Algorithm</t>
  </si>
  <si>
    <t>CRYSTALS-Dilithium</t>
  </si>
  <si>
    <t>ML-KEM</t>
  </si>
  <si>
    <t>Modular Lattice Key Encapsulation Method</t>
  </si>
  <si>
    <t>CRYSTALS-Kyber</t>
  </si>
  <si>
    <t>MQV</t>
  </si>
  <si>
    <t>Menezes-Qu-Vanstone Key Exchange</t>
  </si>
  <si>
    <t>FHMQV, ECMQV</t>
  </si>
  <si>
    <t>NIST</t>
  </si>
  <si>
    <t>National Institutes of Standards and Technology</t>
  </si>
  <si>
    <t>NTRU Prime</t>
  </si>
  <si>
    <t>NTRUP</t>
  </si>
  <si>
    <t>OpenSSL</t>
  </si>
  <si>
    <t>Open Secure Session Layer</t>
  </si>
  <si>
    <t xml:space="preserve">p* </t>
  </si>
  <si>
    <t>Curve (for elliptic curve cryptography)</t>
  </si>
  <si>
    <t>p192, p224, p256, p512</t>
  </si>
  <si>
    <t>PGP</t>
  </si>
  <si>
    <t>Pretty Good Privacy</t>
  </si>
  <si>
    <t>Protocol</t>
  </si>
  <si>
    <t>PKCS</t>
  </si>
  <si>
    <t>Public Key Cryptography Standard</t>
  </si>
  <si>
    <t>PKI</t>
  </si>
  <si>
    <t>Public Key Infrastructure</t>
  </si>
  <si>
    <t>Cryptographic Infrastructure</t>
  </si>
  <si>
    <t>RC4</t>
  </si>
  <si>
    <t>Rivest Cipher 4</t>
  </si>
  <si>
    <t>RSA</t>
  </si>
  <si>
    <t>Rivest-Shamir Adleman</t>
  </si>
  <si>
    <t>RSA-OAEP</t>
  </si>
  <si>
    <t>Asymmetric Algorithm: Key Exchange  / Encryption and Digital Signature</t>
  </si>
  <si>
    <t>S/MIME</t>
  </si>
  <si>
    <t>Secure / Multipurpose Internet Mail Extension</t>
  </si>
  <si>
    <t>Salsa20</t>
  </si>
  <si>
    <t>Schnorr</t>
  </si>
  <si>
    <t>EC Schnorr</t>
  </si>
  <si>
    <t xml:space="preserve">secp* </t>
  </si>
  <si>
    <t>Security parameter (curve for elliptic curve cryptography)</t>
  </si>
  <si>
    <t>SHA-1</t>
  </si>
  <si>
    <t>Secure Hash Algorithm 1</t>
  </si>
  <si>
    <t>SHS</t>
  </si>
  <si>
    <t>SHA-2</t>
  </si>
  <si>
    <t>Secure Hash Algorithm 2</t>
  </si>
  <si>
    <t>SHA-224, SHA-256, SHA-384, SHA-512, SHS</t>
  </si>
  <si>
    <t>SHA-3</t>
  </si>
  <si>
    <t>Secure Hash Algorithm 3, Keccak</t>
  </si>
  <si>
    <t>SHA3-256, SHA3-384, SHA3-512, SHAKE</t>
  </si>
  <si>
    <t>SKIPJACK</t>
  </si>
  <si>
    <t>SLH-DSA</t>
  </si>
  <si>
    <t>StateLess Hash Digital Signature Algorithm</t>
  </si>
  <si>
    <t>SPHINCS+</t>
  </si>
  <si>
    <t>SSH</t>
  </si>
  <si>
    <t>Secure SHell</t>
  </si>
  <si>
    <t>TLS</t>
  </si>
  <si>
    <t>Transport Layer Security</t>
  </si>
  <si>
    <t>SSL, Secure Session Layer</t>
  </si>
  <si>
    <t>X.509</t>
  </si>
  <si>
    <t>X509</t>
  </si>
  <si>
    <t>XMSS</t>
  </si>
  <si>
    <t>EXtended Merkle Signature Scheme</t>
  </si>
  <si>
    <t>XMSS-MT</t>
  </si>
  <si>
    <t>Staging for Directions, Entry Drop-Down Options, and Data Visualization</t>
  </si>
  <si>
    <t xml:space="preserve">Below are the data customizations for this spreadsheet. Changing the information in this sheet will modify the Example Inventory and Example Visualization sheets. Organizations may tailor the directions, entry drop-down options, and data visualization components in whatever way best meets their inventorying needs. </t>
  </si>
  <si>
    <t>This set of entries identifies the asset, its purpose and functionality, as well as any other relevant information about the asset.</t>
  </si>
  <si>
    <t>Briefly describe the asset type as seen below (Column C).</t>
  </si>
  <si>
    <t>Other (delete and overwrite if none of these fit)</t>
  </si>
  <si>
    <t>As your organization builds its inventory list, organize products by supplier to ensure you know who to contact.</t>
  </si>
  <si>
    <t>Categorize the asset's cryptographic vulnerability to a CRQC and record additional information regarding the asset's PQC status.</t>
  </si>
  <si>
    <t xml:space="preserve">Indicate where the asset stands in terms of PQC needs.  (Column K). </t>
  </si>
  <si>
    <t xml:space="preserve">What is the asset's lifecycle?
</t>
  </si>
  <si>
    <t>This set of entries determines where the asset is in its lifecycle and what priority level it takes for migrating to PQC. Organizations will identify whether any post-quantum vulnerabilities will be addressed in future updates and the level of urgency needed to migrate its most important assets. Because operational priorities differ across organizations, your organization will need to individually define what its asset priority levels are.</t>
  </si>
  <si>
    <t>Categorize the type of migration action needed for the asset (Column M)</t>
  </si>
  <si>
    <t>Asset/system decommission</t>
  </si>
  <si>
    <t xml:space="preserve">Indicate the asset's migration priority level (Column O). </t>
  </si>
  <si>
    <t>Throughout the inventorying process, it is important for your organization to document what it does not know. Use this space to record any remaining questions or considerations necessary for post-quantum improvements.</t>
  </si>
  <si>
    <t>Inventory Dashboard Staging</t>
  </si>
  <si>
    <t>Overall Count</t>
  </si>
  <si>
    <t>High priority</t>
  </si>
  <si>
    <t>Medium priority</t>
  </si>
  <si>
    <t>Low priority</t>
  </si>
  <si>
    <t xml:space="preserve">Status </t>
  </si>
  <si>
    <t>Count</t>
  </si>
  <si>
    <t>System Disposition</t>
  </si>
  <si>
    <t>Disposition</t>
  </si>
  <si>
    <t>Status</t>
  </si>
  <si>
    <t>Replacement</t>
  </si>
  <si>
    <t>Refreshment</t>
  </si>
  <si>
    <t>Decommission</t>
  </si>
  <si>
    <t>This hidden backend support sheet is used for drop downs and visualizations. Includes intermediate calculations for charts, ranges, etc.  To unhide this tab, right click at the bottom of the spreadsheet tab space and click 'unhide.'</t>
  </si>
  <si>
    <t>Glossary</t>
  </si>
  <si>
    <r>
      <rPr>
        <b/>
        <sz val="12"/>
        <color theme="1"/>
        <rFont val="Aptos Narrow"/>
        <scheme val="minor"/>
      </rPr>
      <t>Cryptography</t>
    </r>
    <r>
      <rPr>
        <sz val="12"/>
        <color theme="1"/>
        <rFont val="Aptos Narrow"/>
        <family val="2"/>
        <scheme val="minor"/>
      </rPr>
      <t xml:space="preserve"> - The practice and study of techniques for securing communication and data from unauthorized access or alteration.</t>
    </r>
  </si>
  <si>
    <r>
      <rPr>
        <b/>
        <sz val="12"/>
        <color theme="1"/>
        <rFont val="Aptos Narrow"/>
        <scheme val="minor"/>
      </rPr>
      <t>Encryption</t>
    </r>
    <r>
      <rPr>
        <sz val="12"/>
        <color theme="1"/>
        <rFont val="Aptos Narrow"/>
        <family val="2"/>
        <scheme val="minor"/>
      </rPr>
      <t xml:space="preserve"> - The process of converting plaintext into ciphertext using a cryptographic algorithm and a key to protect information.</t>
    </r>
  </si>
  <si>
    <r>
      <rPr>
        <b/>
        <sz val="12"/>
        <color theme="1"/>
        <rFont val="Aptos Narrow"/>
        <scheme val="minor"/>
      </rPr>
      <t>Decryption</t>
    </r>
    <r>
      <rPr>
        <sz val="12"/>
        <color theme="1"/>
        <rFont val="Aptos Narrow"/>
        <family val="2"/>
        <scheme val="minor"/>
      </rPr>
      <t xml:space="preserve"> - The process of converting ciphertext back into plaintext using a cryptographic algorithm and a key.</t>
    </r>
  </si>
  <si>
    <r>
      <rPr>
        <b/>
        <sz val="12"/>
        <color theme="1"/>
        <rFont val="Aptos Narrow"/>
        <scheme val="minor"/>
      </rPr>
      <t>Plaintext</t>
    </r>
    <r>
      <rPr>
        <sz val="12"/>
        <color theme="1"/>
        <rFont val="Aptos Narrow"/>
        <family val="2"/>
        <scheme val="minor"/>
      </rPr>
      <t xml:space="preserve"> - The original, readable data or message before encryption.</t>
    </r>
  </si>
  <si>
    <r>
      <rPr>
        <b/>
        <sz val="12"/>
        <color theme="1"/>
        <rFont val="Aptos Narrow"/>
        <scheme val="minor"/>
      </rPr>
      <t xml:space="preserve">Ciphertext </t>
    </r>
    <r>
      <rPr>
        <sz val="12"/>
        <color theme="1"/>
        <rFont val="Aptos Narrow"/>
        <family val="2"/>
        <scheme val="minor"/>
      </rPr>
      <t>- The encrypted version of plaintext that is unreadable without the proper decryption key.</t>
    </r>
  </si>
  <si>
    <r>
      <rPr>
        <b/>
        <sz val="12"/>
        <color theme="1"/>
        <rFont val="Aptos Narrow"/>
        <scheme val="minor"/>
      </rPr>
      <t>Key</t>
    </r>
    <r>
      <rPr>
        <sz val="12"/>
        <color theme="1"/>
        <rFont val="Aptos Narrow"/>
        <family val="2"/>
        <scheme val="minor"/>
      </rPr>
      <t xml:space="preserve"> - The crucial piece of secret information used in cryptographic algorithms.  Also see Public Key.</t>
    </r>
  </si>
  <si>
    <r>
      <rPr>
        <b/>
        <sz val="12"/>
        <color theme="1"/>
        <rFont val="Aptos Narrow"/>
        <scheme val="minor"/>
      </rPr>
      <t>Symmetric Key Cryptography</t>
    </r>
    <r>
      <rPr>
        <sz val="12"/>
        <color theme="1"/>
        <rFont val="Aptos Narrow"/>
        <family val="2"/>
        <scheme val="minor"/>
      </rPr>
      <t xml:space="preserve"> - A type of encryption where the same key is used for both operations, e.g. encryption and decryption.  Also includes hash functions and message authentication codes (for authentication).</t>
    </r>
  </si>
  <si>
    <r>
      <rPr>
        <b/>
        <sz val="12"/>
        <color theme="1"/>
        <rFont val="Aptos Narrow"/>
        <scheme val="minor"/>
      </rPr>
      <t>Asymmetric Key Cryptography</t>
    </r>
    <r>
      <rPr>
        <sz val="12"/>
        <color theme="1"/>
        <rFont val="Aptos Narrow"/>
        <family val="2"/>
        <scheme val="minor"/>
      </rPr>
      <t xml:space="preserve"> - A type of encryption that uses a pair of keys: a public key for encryption and a private key for decryption.</t>
    </r>
  </si>
  <si>
    <r>
      <rPr>
        <b/>
        <sz val="12"/>
        <color theme="1"/>
        <rFont val="Aptos Narrow"/>
        <scheme val="minor"/>
      </rPr>
      <t>Public Key</t>
    </r>
    <r>
      <rPr>
        <sz val="12"/>
        <color theme="1"/>
        <rFont val="Aptos Narrow"/>
        <family val="2"/>
        <scheme val="minor"/>
      </rPr>
      <t xml:space="preserve"> - In asymmetric cryptography, the key that is shared publicly and used for encryption or verifying digital signatures.</t>
    </r>
  </si>
  <si>
    <r>
      <rPr>
        <b/>
        <sz val="12"/>
        <color theme="1"/>
        <rFont val="Aptos Narrow"/>
        <scheme val="minor"/>
      </rPr>
      <t>Private Key</t>
    </r>
    <r>
      <rPr>
        <sz val="12"/>
        <color theme="1"/>
        <rFont val="Aptos Narrow"/>
        <family val="2"/>
        <scheme val="minor"/>
      </rPr>
      <t xml:space="preserve"> - In asymmetric cryptography, the key that is kept secret and used for decryption or creating digital signatures.</t>
    </r>
  </si>
  <si>
    <r>
      <rPr>
        <b/>
        <sz val="12"/>
        <color theme="1"/>
        <rFont val="Aptos Narrow"/>
        <scheme val="minor"/>
      </rPr>
      <t>Hash Function</t>
    </r>
    <r>
      <rPr>
        <sz val="12"/>
        <color theme="1"/>
        <rFont val="Aptos Narrow"/>
        <family val="2"/>
        <scheme val="minor"/>
      </rPr>
      <t xml:space="preserve"> - A mathematical function that takes an arbitrary lengh input and produces a fixed-size output.  Cryptographic hash functions are designed to be "collision resistant", meaning that it is hard to find two different inputs with the same output.</t>
    </r>
  </si>
  <si>
    <r>
      <rPr>
        <b/>
        <sz val="12"/>
        <color theme="1"/>
        <rFont val="Aptos Narrow"/>
        <scheme val="minor"/>
      </rPr>
      <t>Digital Signature</t>
    </r>
    <r>
      <rPr>
        <sz val="12"/>
        <color theme="1"/>
        <rFont val="Aptos Narrow"/>
        <family val="2"/>
        <scheme val="minor"/>
      </rPr>
      <t xml:space="preserve"> - An asymmetric cryptographic technique used to "sign" a message or document, for authentication and non-repudiation</t>
    </r>
  </si>
  <si>
    <r>
      <rPr>
        <b/>
        <sz val="12"/>
        <color theme="1"/>
        <rFont val="Aptos Narrow"/>
        <scheme val="minor"/>
      </rPr>
      <t>Key Exchange</t>
    </r>
    <r>
      <rPr>
        <sz val="12"/>
        <color theme="1"/>
        <rFont val="Aptos Narrow"/>
        <family val="2"/>
        <scheme val="minor"/>
      </rPr>
      <t xml:space="preserve"> - A method by which cryptographic keys are securely shared between parties to enable encryption and decryption.</t>
    </r>
  </si>
  <si>
    <r>
      <rPr>
        <b/>
        <sz val="12"/>
        <color theme="1"/>
        <rFont val="Aptos Narrow"/>
        <scheme val="minor"/>
      </rPr>
      <t>Key Management</t>
    </r>
    <r>
      <rPr>
        <sz val="12"/>
        <color theme="1"/>
        <rFont val="Aptos Narrow"/>
        <family val="2"/>
        <scheme val="minor"/>
      </rPr>
      <t xml:space="preserve"> - The process of securely generating, storing, distributing, and revoking cryptographic keys.</t>
    </r>
  </si>
  <si>
    <t>Additional Cryptographic Terms:</t>
  </si>
  <si>
    <r>
      <rPr>
        <sz val="12"/>
        <color rgb="FF000000"/>
        <rFont val="Aptos Narrow"/>
        <scheme val="minor"/>
      </rPr>
      <t xml:space="preserve">For the quantum vulnerable column: </t>
    </r>
    <r>
      <rPr>
        <b/>
        <sz val="12"/>
        <color rgb="FF000000"/>
        <rFont val="Aptos Narrow"/>
        <scheme val="minor"/>
      </rPr>
      <t>YES</t>
    </r>
    <r>
      <rPr>
        <sz val="12"/>
        <color rgb="FF000000"/>
        <rFont val="Aptos Narrow"/>
        <scheme val="minor"/>
      </rPr>
      <t xml:space="preserve"> /</t>
    </r>
    <r>
      <rPr>
        <b/>
        <sz val="12"/>
        <color rgb="FF000000"/>
        <rFont val="Aptos Narrow"/>
        <scheme val="minor"/>
      </rPr>
      <t xml:space="preserve"> NO</t>
    </r>
    <r>
      <rPr>
        <sz val="12"/>
        <color rgb="FF000000"/>
        <rFont val="Aptos Narrow"/>
        <scheme val="minor"/>
      </rPr>
      <t xml:space="preserve"> indicates a definitive answer on whether the algorithm is considered quantum safe or vulnerable to a quantum attack.  
Note: For asymmetric algorithms, the vulnerability to quantum attacks may depend on specific parameter sets such as key sizes, curve choices, etc.
Other values:
* </t>
    </r>
    <r>
      <rPr>
        <b/>
        <sz val="12"/>
        <color rgb="FF000000"/>
        <rFont val="Aptos Narrow"/>
        <scheme val="minor"/>
      </rPr>
      <t>Classically vulnerable</t>
    </r>
    <r>
      <rPr>
        <sz val="12"/>
        <color rgb="FF000000"/>
        <rFont val="Aptos Narrow"/>
        <scheme val="minor"/>
      </rPr>
      <t xml:space="preserve">: A symmetric algorithm, but of security strength far below modern standards, is not especially vulnerable to quantum attack, but may be considered vulnerable to classical attack today.
* </t>
    </r>
    <r>
      <rPr>
        <b/>
        <sz val="12"/>
        <color rgb="FF000000"/>
        <rFont val="Aptos Narrow"/>
        <scheme val="minor"/>
      </rPr>
      <t>Implied asymmetric</t>
    </r>
    <r>
      <rPr>
        <sz val="12"/>
        <color rgb="FF000000"/>
        <rFont val="Aptos Narrow"/>
        <scheme val="minor"/>
      </rPr>
      <t xml:space="preserve">: A cryptographic application that, if used, indicates the usage of some form of asymmetric cryptography, and is therefore potentially indicative of a quantum vulnerability.
* </t>
    </r>
    <r>
      <rPr>
        <b/>
        <sz val="12"/>
        <color rgb="FF000000"/>
        <rFont val="Aptos Narrow"/>
        <scheme val="minor"/>
      </rPr>
      <t>Usually implied asymmetric</t>
    </r>
    <r>
      <rPr>
        <sz val="12"/>
        <color rgb="FF000000"/>
        <rFont val="Aptos Narrow"/>
        <scheme val="minor"/>
      </rPr>
      <t xml:space="preserve">: As above, but rare or nonstandard configurations or applications may exist that do not incorporate asymmetric cryptography.
* </t>
    </r>
    <r>
      <rPr>
        <b/>
        <sz val="12"/>
        <color rgb="FF000000"/>
        <rFont val="Aptos Narrow"/>
        <scheme val="minor"/>
      </rPr>
      <t>No implied asymmetric</t>
    </r>
    <r>
      <rPr>
        <sz val="12"/>
        <color rgb="FF000000"/>
        <rFont val="Aptos Narrow"/>
        <scheme val="minor"/>
      </rPr>
      <t>: A cryptographic application that does not (ever) incorporate asymmetric cryptography, and is therefore unclear regarding quantum vulnerability.
*</t>
    </r>
    <r>
      <rPr>
        <b/>
        <sz val="12"/>
        <color rgb="FF000000"/>
        <rFont val="Aptos Narrow"/>
        <scheme val="minor"/>
      </rPr>
      <t xml:space="preserve"> No indication</t>
    </r>
    <r>
      <rPr>
        <sz val="12"/>
        <color rgb="FF000000"/>
        <rFont val="Aptos Narrow"/>
        <scheme val="minor"/>
      </rPr>
      <t>: A generic term, not indicative of use or non-use of asymmetric cryptography.  Also used for security libraries, where the library does and will always incorporate implementations of vulnerable algorithms, but these may not be actively used, depending on how the library is used.</t>
    </r>
  </si>
  <si>
    <t>Lists the POC responsible for this asset in the inventory, use to update inventory over time.</t>
  </si>
  <si>
    <t>Free-text field available for additional notes pertaining to the system/asset's PQC status. Can serve as a place to record partial or unclear information about the cryptographic algorithms being used, or about anticipated future changes in PQC status.</t>
  </si>
  <si>
    <t>Free-text fields help ensure that those providing information are able to record the information they have, as well as what they do not yet know. This is the catch-all field to ensure thorough documentation.</t>
  </si>
  <si>
    <t>Allows organizations to efficiently address PQC migration by synchronizing PQC migration-related changes with existing/planned lifecycle decisions. Identifying the existing lifecycle plans helps determine the efficient options for PQC migration planning.</t>
  </si>
  <si>
    <t>©2025 The MITRE Corporation. All rights reserved. Approved for public release. Distribution unlimited 24-03931-9</t>
  </si>
  <si>
    <r>
      <t xml:space="preserve">As the threat of Cryptographically Relevant Quantum Computers (CRQCs) grows, organizations are increasingly preparing to transition to quantum-resistant cryptographic systems. A critical step in this process is creating a centralized inventory to track cryptographic migration efforts at the system or asset level. Building an inventory is essential for effective migration planning and long-term success—whether for post-quantum cryptography (PQC) or other transitions.
This workbook serves as a starting point for building such an inventory. It provides a streamlined set of fields to assess PQC needs, plan system lifecycles, and prioritize assets for migration. Organizations can </t>
    </r>
    <r>
      <rPr>
        <b/>
        <sz val="15"/>
        <color rgb="FF000000"/>
        <rFont val="Aptos Narrow"/>
        <scheme val="minor"/>
      </rPr>
      <t>use the workbook as-is</t>
    </r>
    <r>
      <rPr>
        <sz val="15"/>
        <color rgb="FF000000"/>
        <rFont val="Aptos Narrow"/>
        <scheme val="minor"/>
      </rPr>
      <t xml:space="preserve"> or </t>
    </r>
    <r>
      <rPr>
        <b/>
        <sz val="15"/>
        <color rgb="FF000000"/>
        <rFont val="Aptos Narrow"/>
        <scheme val="minor"/>
      </rPr>
      <t xml:space="preserve">customize it </t>
    </r>
    <r>
      <rPr>
        <sz val="15"/>
        <color rgb="FF000000"/>
        <rFont val="Aptos Narrow"/>
        <scheme val="minor"/>
      </rPr>
      <t xml:space="preserve">to meet their specific needs, including adding fields to track additional data over time.
The workbook helps organizations:
	1. Identify and define systems or assets to track.
	2. Categorize assets by priority (e.g., high, medium, or low).
	3. Populate the inventory tab with available information.
	4. Update the inventory as new data or systems are identified.
The "Baseline Inventory" tab explains the required fields and their role in supporting broader PQC migration activities. By maintaining and refining this inventory, organizations can better manage their transition to quantum-resistant cryptographic systems. </t>
    </r>
  </si>
  <si>
    <t xml:space="preserve">                            Last Updated: 12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</si>
</sst>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2"/>
      <color theme="1"/>
      <name val="Aptos Narrow"/>
      <family val="2"/>
      <scheme val="minor"/>
    </font>
    <font>
      <b/>
      <sz val="15"/>
      <color theme="3"/>
      <name val="Aptos Narrow"/>
      <family val="2"/>
      <scheme val="minor"/>
    </font>
    <font>
      <b/>
      <sz val="13"/>
      <color theme="3"/>
      <name val="Aptos Narrow"/>
      <family val="2"/>
      <scheme val="minor"/>
    </font>
    <font>
      <sz val="12"/>
      <color theme="0"/>
      <name val="Aptos Narrow"/>
      <family val="2"/>
      <scheme val="minor"/>
    </font>
    <font>
      <b/>
      <sz val="15"/>
      <color theme="0"/>
      <name val="Aptos Narrow"/>
      <family val="2"/>
      <scheme val="minor"/>
    </font>
    <font>
      <b/>
      <sz val="24"/>
      <color theme="1"/>
      <name val="Aptos Narrow"/>
      <family val="2"/>
      <scheme val="minor"/>
    </font>
    <font>
      <i/>
      <sz val="12"/>
      <color theme="1"/>
      <name val="Aptos Narrow"/>
      <family val="2"/>
      <scheme val="minor"/>
    </font>
    <font>
      <b/>
      <sz val="11"/>
      <color theme="1"/>
      <name val="Aptos Narrow"/>
      <scheme val="minor"/>
    </font>
    <font>
      <sz val="11"/>
      <color theme="1"/>
      <name val="Aptos Narrow"/>
      <scheme val="minor"/>
    </font>
    <font>
      <b/>
      <sz val="26"/>
      <color rgb="FF000000"/>
      <name val="Aptos Narrow"/>
      <scheme val="minor"/>
    </font>
    <font>
      <sz val="12"/>
      <color rgb="FF000000"/>
      <name val="Aptos Narrow"/>
      <family val="2"/>
      <scheme val="minor"/>
    </font>
    <font>
      <sz val="12"/>
      <color rgb="FF629DD1"/>
      <name val="Aptos Narrow"/>
      <family val="2"/>
      <scheme val="minor"/>
    </font>
    <font>
      <sz val="12"/>
      <color theme="5"/>
      <name val="Aptos Narrow"/>
      <family val="2"/>
      <scheme val="minor"/>
    </font>
    <font>
      <b/>
      <sz val="12"/>
      <color rgb="FFFFFFFF"/>
      <name val="Aptos Narrow"/>
      <scheme val="minor"/>
    </font>
    <font>
      <sz val="13"/>
      <color theme="1"/>
      <name val="Aptos Narrow"/>
      <family val="2"/>
      <scheme val="minor"/>
    </font>
    <font>
      <sz val="12"/>
      <color theme="1"/>
      <name val="Aptos Narrow"/>
      <scheme val="minor"/>
    </font>
    <font>
      <b/>
      <sz val="13"/>
      <color theme="1"/>
      <name val="Aptos Narrow"/>
      <family val="2"/>
      <scheme val="minor"/>
    </font>
    <font>
      <b/>
      <sz val="13"/>
      <color theme="0"/>
      <name val="Aptos Narrow"/>
      <family val="2"/>
      <scheme val="minor"/>
    </font>
    <font>
      <b/>
      <sz val="13"/>
      <color theme="1"/>
      <name val="Aptos Narrow"/>
      <scheme val="minor"/>
    </font>
    <font>
      <b/>
      <sz val="26"/>
      <color rgb="FFFFFFFF"/>
      <name val="Aptos Narrow"/>
      <scheme val="minor"/>
    </font>
    <font>
      <b/>
      <sz val="14"/>
      <color theme="1"/>
      <name val="Aptos Narrow"/>
      <family val="2"/>
      <scheme val="minor"/>
    </font>
    <font>
      <b/>
      <u/>
      <sz val="16"/>
      <color theme="1"/>
      <name val="Aptos Narrow"/>
      <family val="2"/>
      <scheme val="minor"/>
    </font>
    <font>
      <sz val="14"/>
      <color theme="1"/>
      <name val="Aptos Narrow"/>
      <family val="2"/>
      <scheme val="minor"/>
    </font>
    <font>
      <b/>
      <sz val="12"/>
      <color theme="1"/>
      <name val="Aptos Narrow"/>
      <family val="2"/>
      <scheme val="minor"/>
    </font>
    <font>
      <b/>
      <sz val="13"/>
      <color rgb="FF000000"/>
      <name val="Aptos Narrow"/>
      <family val="2"/>
      <scheme val="minor"/>
    </font>
    <font>
      <sz val="12"/>
      <color rgb="FFFFFFFF"/>
      <name val="Aptos Narrow"/>
      <family val="2"/>
      <scheme val="minor"/>
    </font>
    <font>
      <u/>
      <sz val="12"/>
      <color theme="1"/>
      <name val="Aptos Narrow"/>
      <family val="2"/>
      <scheme val="minor"/>
    </font>
    <font>
      <sz val="12"/>
      <color theme="1"/>
      <name val="Aptos Narrow (Body)"/>
    </font>
    <font>
      <b/>
      <u/>
      <sz val="12"/>
      <color theme="1"/>
      <name val="Aptos Narrow (Body)"/>
    </font>
    <font>
      <b/>
      <u/>
      <sz val="18"/>
      <color theme="1"/>
      <name val="Aptos Narrow"/>
      <family val="2"/>
      <scheme val="minor"/>
    </font>
    <font>
      <b/>
      <sz val="14"/>
      <color theme="1" tint="0.499984740745262"/>
      <name val="Aptos Narrow"/>
      <family val="2"/>
      <scheme val="minor"/>
    </font>
    <font>
      <sz val="12"/>
      <color theme="1" tint="0.499984740745262"/>
      <name val="Aptos Narrow"/>
      <family val="2"/>
      <scheme val="minor"/>
    </font>
    <font>
      <b/>
      <u/>
      <sz val="12"/>
      <color theme="1"/>
      <name val="Aptos Narrow"/>
      <scheme val="minor"/>
    </font>
    <font>
      <sz val="15"/>
      <color rgb="FF000000"/>
      <name val="Aptos Narrow"/>
      <scheme val="minor"/>
    </font>
    <font>
      <sz val="15"/>
      <color theme="1"/>
      <name val="Aptos Narrow"/>
      <scheme val="minor"/>
    </font>
    <font>
      <b/>
      <sz val="15"/>
      <color rgb="FF000000"/>
      <name val="Aptos Narrow"/>
      <scheme val="minor"/>
    </font>
    <font>
      <b/>
      <sz val="12"/>
      <color theme="1"/>
      <name val="Aptos Narrow"/>
      <scheme val="minor"/>
    </font>
    <font>
      <b/>
      <sz val="24"/>
      <color theme="1"/>
      <name val="Aptos Narrow (Body)"/>
    </font>
    <font>
      <sz val="12"/>
      <color rgb="FF000000"/>
      <name val="Aptos Narrow"/>
      <scheme val="minor"/>
    </font>
    <font>
      <b/>
      <sz val="12"/>
      <color rgb="FF000000"/>
      <name val="Aptos Narrow"/>
      <scheme val="minor"/>
    </font>
    <font>
      <b/>
      <sz val="14"/>
      <color rgb="FFA94442"/>
      <name val="Verdana"/>
      <family val="2"/>
    </font>
  </fonts>
  <fills count="29">
    <fill>
      <patternFill patternType="none"/>
    </fill>
    <fill>
      <patternFill patternType="gray125"/>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bgColor indexed="64"/>
      </patternFill>
    </fill>
    <fill>
      <patternFill patternType="solid">
        <fgColor theme="6"/>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4A66AC"/>
        <bgColor indexed="64"/>
      </patternFill>
    </fill>
    <fill>
      <patternFill patternType="solid">
        <fgColor rgb="FF629DD1"/>
        <bgColor indexed="64"/>
      </patternFill>
    </fill>
    <fill>
      <patternFill patternType="solid">
        <fgColor rgb="FF297FD5"/>
        <bgColor indexed="64"/>
      </patternFill>
    </fill>
    <fill>
      <patternFill patternType="solid">
        <fgColor rgb="FF7F8FA9"/>
        <bgColor indexed="64"/>
      </patternFill>
    </fill>
    <fill>
      <patternFill patternType="solid">
        <fgColor rgb="FF5AA2AE"/>
        <bgColor indexed="64"/>
      </patternFill>
    </fill>
    <fill>
      <patternFill patternType="solid">
        <fgColor theme="2"/>
        <bgColor indexed="64"/>
      </patternFill>
    </fill>
    <fill>
      <patternFill patternType="solid">
        <fgColor theme="2" tint="-0.749992370372631"/>
        <bgColor indexed="64"/>
      </patternFill>
    </fill>
    <fill>
      <patternFill patternType="solid">
        <fgColor rgb="FFFFFF00"/>
        <bgColor indexed="64"/>
      </patternFill>
    </fill>
    <fill>
      <patternFill patternType="solid">
        <fgColor theme="5" tint="-0.249977111117893"/>
        <bgColor indexed="64"/>
      </patternFill>
    </fill>
    <fill>
      <patternFill patternType="solid">
        <fgColor rgb="FF92D050"/>
        <bgColor indexed="64"/>
      </patternFill>
    </fill>
    <fill>
      <patternFill patternType="solid">
        <fgColor rgb="FFF5E6B7"/>
        <bgColor indexed="64"/>
      </patternFill>
    </fill>
    <fill>
      <patternFill patternType="solid">
        <fgColor theme="8" tint="0.59999389629810485"/>
        <bgColor indexed="64"/>
      </patternFill>
    </fill>
    <fill>
      <patternFill patternType="solid">
        <fgColor rgb="FFF77F07"/>
        <bgColor indexed="64"/>
      </patternFill>
    </fill>
    <fill>
      <patternFill patternType="solid">
        <fgColor theme="3" tint="0.59999389629810485"/>
        <bgColor indexed="64"/>
      </patternFill>
    </fill>
    <fill>
      <patternFill patternType="solid">
        <fgColor rgb="FFFF0000"/>
        <bgColor indexed="64"/>
      </patternFill>
    </fill>
    <fill>
      <patternFill patternType="solid">
        <fgColor rgb="FFFFC0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medium">
        <color rgb="FFA3A3A3"/>
      </left>
      <right style="medium">
        <color rgb="FFA3A3A3"/>
      </right>
      <top style="medium">
        <color rgb="FFA3A3A3"/>
      </top>
      <bottom style="medium">
        <color rgb="FFA3A3A3"/>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theme="0"/>
      </left>
      <right/>
      <top style="thin">
        <color theme="0"/>
      </top>
      <bottom style="thin">
        <color theme="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right/>
      <top style="thin">
        <color theme="1"/>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s>
  <cellStyleXfs count="3">
    <xf numFmtId="0" fontId="0" fillId="0" borderId="0"/>
    <xf numFmtId="0" fontId="1" fillId="0" borderId="1" applyNumberFormat="0" applyFill="0" applyAlignment="0" applyProtection="0"/>
    <xf numFmtId="0" fontId="2" fillId="0" borderId="2" applyNumberFormat="0" applyFill="0" applyAlignment="0" applyProtection="0"/>
  </cellStyleXfs>
  <cellXfs count="99">
    <xf numFmtId="0" fontId="0" fillId="0" borderId="0" xfId="0"/>
    <xf numFmtId="0" fontId="0" fillId="12" borderId="0" xfId="0" applyFill="1"/>
    <xf numFmtId="0" fontId="8" fillId="0" borderId="0" xfId="0" applyFont="1" applyAlignment="1">
      <alignment horizontal="left" vertical="center" wrapText="1"/>
    </xf>
    <xf numFmtId="0" fontId="13" fillId="13" borderId="5" xfId="0" applyFont="1" applyFill="1" applyBorder="1" applyAlignment="1">
      <alignment vertical="center" wrapText="1"/>
    </xf>
    <xf numFmtId="0" fontId="13" fillId="14" borderId="5" xfId="0" applyFont="1" applyFill="1" applyBorder="1" applyAlignment="1">
      <alignment vertical="center" wrapText="1"/>
    </xf>
    <xf numFmtId="0" fontId="13" fillId="15" borderId="5" xfId="0" applyFont="1" applyFill="1" applyBorder="1" applyAlignment="1">
      <alignment vertical="center" wrapText="1"/>
    </xf>
    <xf numFmtId="0" fontId="13" fillId="17" borderId="5" xfId="0" applyFont="1" applyFill="1" applyBorder="1" applyAlignment="1">
      <alignment vertical="center" wrapText="1"/>
    </xf>
    <xf numFmtId="0" fontId="7" fillId="0" borderId="0" xfId="0" applyFont="1" applyAlignment="1">
      <alignment horizontal="left" vertical="center" wrapText="1"/>
    </xf>
    <xf numFmtId="0" fontId="0" fillId="0" borderId="3" xfId="0" applyBorder="1" applyAlignment="1">
      <alignment wrapText="1"/>
    </xf>
    <xf numFmtId="0" fontId="0" fillId="0" borderId="0" xfId="0" applyAlignment="1">
      <alignment wrapText="1"/>
    </xf>
    <xf numFmtId="0" fontId="5" fillId="0" borderId="0" xfId="0" applyFont="1" applyAlignment="1">
      <alignment wrapText="1"/>
    </xf>
    <xf numFmtId="0" fontId="0" fillId="18" borderId="0" xfId="0" applyFill="1" applyAlignment="1">
      <alignment wrapText="1"/>
    </xf>
    <xf numFmtId="0" fontId="14" fillId="12" borderId="0" xfId="0" applyFont="1" applyFill="1"/>
    <xf numFmtId="0" fontId="15" fillId="12" borderId="0" xfId="0" applyFont="1" applyFill="1" applyAlignment="1">
      <alignment vertical="center"/>
    </xf>
    <xf numFmtId="0" fontId="16" fillId="12" borderId="8" xfId="0" applyFont="1" applyFill="1" applyBorder="1"/>
    <xf numFmtId="0" fontId="16" fillId="12" borderId="6" xfId="0" applyFont="1" applyFill="1" applyBorder="1" applyAlignment="1">
      <alignment wrapText="1"/>
    </xf>
    <xf numFmtId="0" fontId="14" fillId="12" borderId="6" xfId="0" applyFont="1" applyFill="1" applyBorder="1" applyAlignment="1">
      <alignment vertical="top" wrapText="1"/>
    </xf>
    <xf numFmtId="0" fontId="17" fillId="7" borderId="7" xfId="1" applyFont="1" applyFill="1" applyBorder="1" applyAlignment="1">
      <alignment vertical="top"/>
    </xf>
    <xf numFmtId="0" fontId="14" fillId="12" borderId="7" xfId="0" applyFont="1" applyFill="1" applyBorder="1" applyAlignment="1">
      <alignment vertical="top" wrapText="1"/>
    </xf>
    <xf numFmtId="0" fontId="17" fillId="3" borderId="1" xfId="1" applyFont="1" applyFill="1" applyAlignment="1">
      <alignment vertical="top"/>
    </xf>
    <xf numFmtId="0" fontId="17" fillId="8" borderId="1" xfId="1" applyFont="1" applyFill="1" applyAlignment="1">
      <alignment vertical="top"/>
    </xf>
    <xf numFmtId="0" fontId="17" fillId="2" borderId="1" xfId="1" applyFont="1" applyFill="1" applyAlignment="1">
      <alignment vertical="top"/>
    </xf>
    <xf numFmtId="0" fontId="17" fillId="4" borderId="0" xfId="1" applyFont="1" applyFill="1" applyBorder="1" applyAlignment="1">
      <alignment vertical="top"/>
    </xf>
    <xf numFmtId="0" fontId="14" fillId="12" borderId="8" xfId="0" applyFont="1" applyFill="1" applyBorder="1" applyAlignment="1">
      <alignment vertical="top"/>
    </xf>
    <xf numFmtId="0" fontId="0" fillId="21" borderId="0" xfId="0" applyFill="1"/>
    <xf numFmtId="0" fontId="9" fillId="21" borderId="0" xfId="0" applyFont="1" applyFill="1"/>
    <xf numFmtId="0" fontId="12" fillId="21" borderId="0" xfId="0" applyFont="1" applyFill="1"/>
    <xf numFmtId="0" fontId="10" fillId="21" borderId="0" xfId="0" applyFont="1" applyFill="1"/>
    <xf numFmtId="0" fontId="11" fillId="21" borderId="0" xfId="0" applyFont="1" applyFill="1"/>
    <xf numFmtId="0" fontId="20" fillId="18" borderId="0" xfId="0" applyFont="1" applyFill="1" applyAlignment="1">
      <alignment wrapText="1"/>
    </xf>
    <xf numFmtId="0" fontId="21" fillId="0" borderId="0" xfId="0" applyFont="1" applyAlignment="1">
      <alignment wrapText="1"/>
    </xf>
    <xf numFmtId="0" fontId="22" fillId="19" borderId="0" xfId="0" applyFont="1" applyFill="1" applyAlignment="1">
      <alignment wrapText="1"/>
    </xf>
    <xf numFmtId="0" fontId="10" fillId="0" borderId="0" xfId="0" applyFont="1" applyAlignment="1">
      <alignment wrapText="1"/>
    </xf>
    <xf numFmtId="0" fontId="3" fillId="0" borderId="0" xfId="0" applyFont="1" applyAlignment="1">
      <alignment wrapText="1"/>
    </xf>
    <xf numFmtId="0" fontId="2" fillId="5" borderId="2" xfId="2" applyFill="1" applyAlignment="1">
      <alignment horizontal="left" wrapText="1"/>
    </xf>
    <xf numFmtId="0" fontId="2" fillId="5" borderId="2" xfId="2" applyFill="1" applyAlignment="1">
      <alignment wrapText="1"/>
    </xf>
    <xf numFmtId="0" fontId="2" fillId="9" borderId="2" xfId="2" applyFill="1" applyAlignment="1">
      <alignment wrapText="1"/>
    </xf>
    <xf numFmtId="0" fontId="2" fillId="10" borderId="2" xfId="2" applyFill="1" applyAlignment="1">
      <alignment wrapText="1"/>
    </xf>
    <xf numFmtId="0" fontId="2" fillId="11" borderId="2" xfId="2" applyFill="1" applyAlignment="1">
      <alignment wrapText="1"/>
    </xf>
    <xf numFmtId="0" fontId="2" fillId="6" borderId="2" xfId="2" applyFill="1" applyAlignment="1">
      <alignment wrapText="1"/>
    </xf>
    <xf numFmtId="0" fontId="0" fillId="5" borderId="0" xfId="0" applyFill="1" applyAlignment="1">
      <alignment horizontal="left" wrapText="1"/>
    </xf>
    <xf numFmtId="0" fontId="0" fillId="5" borderId="0" xfId="0" applyFill="1" applyAlignment="1">
      <alignment wrapText="1"/>
    </xf>
    <xf numFmtId="0" fontId="0" fillId="9" borderId="0" xfId="0" applyFill="1" applyAlignment="1">
      <alignment wrapText="1"/>
    </xf>
    <xf numFmtId="0" fontId="0" fillId="10" borderId="0" xfId="0" applyFill="1" applyAlignment="1">
      <alignment wrapText="1"/>
    </xf>
    <xf numFmtId="0" fontId="0" fillId="11" borderId="0" xfId="0" applyFill="1" applyAlignment="1">
      <alignment wrapText="1"/>
    </xf>
    <xf numFmtId="0" fontId="0" fillId="6" borderId="0" xfId="0" applyFill="1" applyAlignment="1">
      <alignment wrapText="1"/>
    </xf>
    <xf numFmtId="14" fontId="0" fillId="6" borderId="0" xfId="0" applyNumberFormat="1" applyFill="1" applyAlignment="1">
      <alignment wrapText="1"/>
    </xf>
    <xf numFmtId="0" fontId="0" fillId="10" borderId="0" xfId="0" applyFill="1"/>
    <xf numFmtId="0" fontId="0" fillId="12" borderId="0" xfId="0" applyFill="1" applyAlignment="1">
      <alignment vertical="center"/>
    </xf>
    <xf numFmtId="0" fontId="14" fillId="12" borderId="10" xfId="0" applyFont="1" applyFill="1" applyBorder="1" applyAlignment="1">
      <alignment vertical="top" wrapText="1"/>
    </xf>
    <xf numFmtId="0" fontId="0" fillId="22" borderId="0" xfId="0" applyFill="1" applyAlignment="1">
      <alignment wrapText="1"/>
    </xf>
    <xf numFmtId="0" fontId="0" fillId="23" borderId="0" xfId="0" applyFill="1" applyAlignment="1">
      <alignment wrapText="1"/>
    </xf>
    <xf numFmtId="0" fontId="0" fillId="24" borderId="0" xfId="0" applyFill="1" applyAlignment="1">
      <alignment wrapText="1"/>
    </xf>
    <xf numFmtId="0" fontId="0" fillId="25" borderId="0" xfId="0" applyFill="1" applyAlignment="1">
      <alignment wrapText="1"/>
    </xf>
    <xf numFmtId="0" fontId="0" fillId="26" borderId="0" xfId="0" applyFill="1" applyAlignment="1">
      <alignment wrapText="1"/>
    </xf>
    <xf numFmtId="0" fontId="0" fillId="27" borderId="0" xfId="0" applyFill="1" applyAlignment="1">
      <alignment wrapText="1"/>
    </xf>
    <xf numFmtId="0" fontId="0" fillId="28" borderId="0" xfId="0" applyFill="1"/>
    <xf numFmtId="0" fontId="28" fillId="0" borderId="0" xfId="0" applyFont="1" applyAlignment="1">
      <alignment horizontal="left" vertical="center" wrapText="1"/>
    </xf>
    <xf numFmtId="0" fontId="13" fillId="16" borderId="5" xfId="0" applyFont="1" applyFill="1" applyBorder="1" applyAlignment="1">
      <alignment vertical="center"/>
    </xf>
    <xf numFmtId="0" fontId="27" fillId="20" borderId="0" xfId="0" applyFont="1" applyFill="1" applyAlignment="1">
      <alignment horizontal="left" vertical="center" wrapText="1"/>
    </xf>
    <xf numFmtId="0" fontId="23" fillId="0" borderId="0" xfId="0" applyFont="1"/>
    <xf numFmtId="0" fontId="29" fillId="0" borderId="0" xfId="0" applyFont="1"/>
    <xf numFmtId="0" fontId="26" fillId="0" borderId="0" xfId="0" applyFont="1"/>
    <xf numFmtId="0" fontId="30" fillId="11" borderId="0" xfId="0" applyFont="1" applyFill="1" applyAlignment="1">
      <alignment wrapText="1"/>
    </xf>
    <xf numFmtId="0" fontId="31" fillId="11" borderId="0" xfId="0" applyFont="1" applyFill="1" applyAlignment="1">
      <alignment wrapText="1"/>
    </xf>
    <xf numFmtId="0" fontId="17" fillId="4" borderId="7" xfId="1" applyFont="1" applyFill="1" applyBorder="1" applyAlignment="1">
      <alignment vertical="top"/>
    </xf>
    <xf numFmtId="0" fontId="14" fillId="12" borderId="14" xfId="0" applyFont="1" applyFill="1" applyBorder="1"/>
    <xf numFmtId="0" fontId="32" fillId="0" borderId="0" xfId="0" applyFont="1" applyAlignment="1">
      <alignment wrapText="1"/>
    </xf>
    <xf numFmtId="0" fontId="0" fillId="0" borderId="0" xfId="0" applyAlignment="1">
      <alignment horizontal="center" wrapText="1"/>
    </xf>
    <xf numFmtId="0" fontId="4" fillId="2" borderId="1" xfId="1" applyFont="1" applyFill="1" applyAlignment="1">
      <alignment wrapText="1"/>
    </xf>
    <xf numFmtId="0" fontId="36" fillId="12" borderId="0" xfId="0" applyFont="1" applyFill="1" applyAlignment="1">
      <alignment vertical="center"/>
    </xf>
    <xf numFmtId="0" fontId="18" fillId="12" borderId="0" xfId="0" applyFont="1" applyFill="1"/>
    <xf numFmtId="0" fontId="37" fillId="0" borderId="0" xfId="0" applyFont="1" applyAlignment="1">
      <alignment wrapText="1"/>
    </xf>
    <xf numFmtId="0" fontId="15" fillId="0" borderId="0" xfId="0" applyFont="1" applyAlignment="1">
      <alignment horizontal="left"/>
    </xf>
    <xf numFmtId="0" fontId="40" fillId="0" borderId="0" xfId="0" applyFont="1"/>
    <xf numFmtId="0" fontId="33" fillId="0" borderId="0" xfId="0" applyFont="1" applyAlignment="1">
      <alignment vertical="top" wrapText="1"/>
    </xf>
    <xf numFmtId="0" fontId="34" fillId="0" borderId="0" xfId="0" applyFont="1" applyAlignment="1">
      <alignment vertical="top" wrapText="1"/>
    </xf>
    <xf numFmtId="0" fontId="5" fillId="12" borderId="11"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wrapText="1"/>
    </xf>
    <xf numFmtId="0" fontId="14" fillId="12" borderId="0" xfId="0" applyFont="1" applyFill="1" applyAlignment="1">
      <alignment horizontal="center"/>
    </xf>
    <xf numFmtId="0" fontId="18" fillId="12" borderId="15" xfId="0" applyFont="1" applyFill="1" applyBorder="1" applyAlignment="1">
      <alignment vertical="center" textRotation="90"/>
    </xf>
    <xf numFmtId="0" fontId="18" fillId="12" borderId="16" xfId="0" applyFont="1" applyFill="1" applyBorder="1" applyAlignment="1">
      <alignment vertical="center" textRotation="90"/>
    </xf>
    <xf numFmtId="0" fontId="18" fillId="12" borderId="17" xfId="0" applyFont="1" applyFill="1" applyBorder="1" applyAlignment="1">
      <alignment vertical="center" textRotation="90"/>
    </xf>
    <xf numFmtId="0" fontId="18" fillId="12" borderId="9" xfId="0" applyFont="1" applyFill="1" applyBorder="1" applyAlignment="1">
      <alignment vertical="center" textRotation="90"/>
    </xf>
    <xf numFmtId="0" fontId="18" fillId="0" borderId="12" xfId="0" applyFont="1" applyBorder="1" applyAlignment="1">
      <alignment vertical="center" textRotation="90" wrapText="1"/>
    </xf>
    <xf numFmtId="0" fontId="18" fillId="12" borderId="13" xfId="0" applyFont="1" applyFill="1" applyBorder="1" applyAlignment="1">
      <alignment vertical="center" textRotation="90"/>
    </xf>
    <xf numFmtId="0" fontId="24" fillId="0" borderId="9" xfId="0" applyFont="1" applyBorder="1" applyAlignment="1">
      <alignment vertical="center" textRotation="90"/>
    </xf>
    <xf numFmtId="0" fontId="23" fillId="0" borderId="9" xfId="0" applyFont="1" applyBorder="1" applyAlignment="1">
      <alignment vertical="center" textRotation="90"/>
    </xf>
    <xf numFmtId="0" fontId="0" fillId="0" borderId="9" xfId="0" applyBorder="1" applyAlignment="1">
      <alignment vertical="center"/>
    </xf>
    <xf numFmtId="0" fontId="4" fillId="4" borderId="1" xfId="1" applyFont="1" applyFill="1" applyAlignment="1">
      <alignment wrapText="1"/>
    </xf>
    <xf numFmtId="0" fontId="4" fillId="7" borderId="1" xfId="1" applyFont="1" applyFill="1" applyAlignment="1">
      <alignment wrapText="1"/>
    </xf>
    <xf numFmtId="0" fontId="4" fillId="8" borderId="1" xfId="1" applyFont="1" applyFill="1" applyAlignment="1">
      <alignment wrapText="1"/>
    </xf>
    <xf numFmtId="0" fontId="4" fillId="2" borderId="1" xfId="1" applyFont="1" applyFill="1" applyAlignment="1">
      <alignment wrapText="1"/>
    </xf>
    <xf numFmtId="0" fontId="4" fillId="3" borderId="1" xfId="1" applyFont="1" applyFill="1" applyAlignment="1">
      <alignment horizontal="left" wrapText="1"/>
    </xf>
    <xf numFmtId="0" fontId="25" fillId="13" borderId="0" xfId="0" applyFont="1" applyFill="1" applyAlignment="1">
      <alignment wrapText="1"/>
    </xf>
    <xf numFmtId="0" fontId="38" fillId="0" borderId="0" xfId="0" applyFont="1" applyAlignment="1">
      <alignment vertical="center" wrapText="1"/>
    </xf>
    <xf numFmtId="0" fontId="0" fillId="0" borderId="0" xfId="0" applyAlignment="1">
      <alignment vertical="center" wrapText="1"/>
    </xf>
  </cellXfs>
  <cellStyles count="3">
    <cellStyle name="Heading 1" xfId="1" builtinId="16"/>
    <cellStyle name="Heading 2" xfId="2" builtinId="17"/>
    <cellStyle name="Normal" xfId="0" builtinId="0"/>
  </cellStyles>
  <dxfs count="11">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indexed="64"/>
          <bgColor theme="2"/>
        </patternFill>
      </fill>
      <alignment horizontal="general" vertical="bottom" textRotation="0" wrapText="1" indent="0" justifyLastLine="0" shrinkToFit="0" readingOrder="0"/>
    </dxf>
    <dxf>
      <font>
        <b/>
        <strike val="0"/>
        <outline val="0"/>
        <shadow val="0"/>
        <u val="none"/>
        <vertAlign val="baseline"/>
        <sz val="18"/>
        <color theme="1"/>
        <name val="Aptos Narrow"/>
        <family val="2"/>
        <scheme val="minor"/>
      </font>
      <fill>
        <patternFill patternType="solid">
          <fgColor indexed="64"/>
          <bgColor theme="2"/>
        </patternFill>
      </fill>
      <alignment horizontal="general" vertical="bottom" textRotation="0" wrapText="1" indent="0" justifyLastLine="0" shrinkToFit="0" readingOrder="0"/>
    </dxf>
    <dxf>
      <fill>
        <patternFill patternType="solid">
          <fgColor indexed="64"/>
          <bgColor theme="2"/>
        </patternFill>
      </fill>
      <alignment horizontal="general" vertical="bottom" textRotation="0" wrapText="1" indent="0" justifyLastLine="0" shrinkToFit="0" readingOrder="0"/>
    </dxf>
    <dxf>
      <font>
        <b val="0"/>
      </font>
      <fill>
        <patternFill patternType="solid">
          <fgColor indexed="64"/>
          <bgColor theme="2" tint="-0.749992370372631"/>
        </patternFill>
      </fill>
      <alignment horizontal="general" vertical="bottom" textRotation="0" wrapText="1" indent="0" justifyLastLine="0" shrinkToFit="0" readingOrder="0"/>
    </dxf>
  </dxfs>
  <tableStyles count="0" defaultTableStyle="TableStyleMedium2" defaultPivotStyle="PivotStyleLight16"/>
  <colors>
    <mruColors>
      <color rgb="FFFC8700"/>
      <color rgb="FFF5E6B7"/>
      <color rgb="FFFAC824"/>
      <color rgb="FFAB7942"/>
      <color rgb="FF942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Post Quantum Status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'Spreadsheet Customizations'!$C$56</c:f>
              <c:strCache>
                <c:ptCount val="1"/>
                <c:pt idx="0">
                  <c:v>Overall Count</c:v>
                </c:pt>
              </c:strCache>
            </c:strRef>
          </c:tx>
          <c:spPr>
            <a:solidFill>
              <a:srgbClr val="FF0000"/>
            </a:solidFill>
          </c:spPr>
          <c:dPt>
            <c:idx val="0"/>
            <c:bubble3D val="0"/>
            <c:spPr>
              <a:solidFill>
                <a:srgbClr val="FF0000"/>
              </a:solidFill>
              <a:ln w="19050">
                <a:solidFill>
                  <a:schemeClr val="lt1"/>
                </a:solidFill>
              </a:ln>
              <a:effectLst/>
            </c:spPr>
            <c:extLst>
              <c:ext xmlns:c16="http://schemas.microsoft.com/office/drawing/2014/chart" uri="{C3380CC4-5D6E-409C-BE32-E72D297353CC}">
                <c16:uniqueId val="{00000001-7ABF-4CD6-89F3-85C4313AC1A6}"/>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3-7ABF-4CD6-89F3-85C4313AC1A6}"/>
              </c:ext>
            </c:extLst>
          </c:dPt>
          <c:dPt>
            <c:idx val="2"/>
            <c:bubble3D val="0"/>
            <c:spPr>
              <a:solidFill>
                <a:srgbClr val="FC8700"/>
              </a:solidFill>
              <a:ln w="19050">
                <a:solidFill>
                  <a:schemeClr val="lt1"/>
                </a:solidFill>
              </a:ln>
              <a:effectLst/>
            </c:spPr>
            <c:extLst>
              <c:ext xmlns:c16="http://schemas.microsoft.com/office/drawing/2014/chart" uri="{C3380CC4-5D6E-409C-BE32-E72D297353CC}">
                <c16:uniqueId val="{00000005-7ABF-4CD6-89F3-85C4313AC1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FFFF"/>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'Spreadsheet Customizations'!$B$57:$B$59</c:f>
              <c:strCache>
                <c:ptCount val="3"/>
                <c:pt idx="0">
                  <c:v>Needs Attention</c:v>
                </c:pt>
                <c:pt idx="1">
                  <c:v>Resolved / Doesn't Need Attention</c:v>
                </c:pt>
                <c:pt idx="2">
                  <c:v>Unknown / May Need Attention</c:v>
                </c:pt>
              </c:strCache>
            </c:strRef>
          </c:cat>
          <c:val>
            <c:numRef>
              <c:f>'Spreadsheet Customizations'!$C$57:$C$59</c:f>
              <c:numCache>
                <c:formatCode>General</c:formatCode>
                <c:ptCount val="3"/>
                <c:pt idx="0">
                  <c:v>9</c:v>
                </c:pt>
                <c:pt idx="1">
                  <c:v>3</c:v>
                </c:pt>
                <c:pt idx="2">
                  <c:v>3</c:v>
                </c:pt>
              </c:numCache>
            </c:numRef>
          </c:val>
          <c:extLst>
            <c:ext xmlns:c16="http://schemas.microsoft.com/office/drawing/2014/chart" uri="{C3380CC4-5D6E-409C-BE32-E72D297353CC}">
              <c16:uniqueId val="{00000008-C19E-4526-B5AA-79D06A17DEB5}"/>
            </c:ext>
          </c:extLst>
        </c:ser>
        <c:dLbls>
          <c:showLegendKey val="0"/>
          <c:showVal val="0"/>
          <c:showCatName val="0"/>
          <c:showSerName val="0"/>
          <c:showPercent val="0"/>
          <c:showBubbleSize val="0"/>
          <c:showLeaderLines val="1"/>
        </c:dLbls>
        <c:firstSliceAng val="0"/>
        <c:holeSize val="1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PQC Status- High Priority Assets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'Spreadsheet Customizations'!$F$56</c:f>
              <c:strCache>
                <c:ptCount val="1"/>
                <c:pt idx="0">
                  <c:v>High priority</c:v>
                </c:pt>
              </c:strCache>
            </c:strRef>
          </c:tx>
          <c:spPr>
            <a:solidFill>
              <a:srgbClr val="FF0000"/>
            </a:solidFill>
            <a:ln>
              <a:noFill/>
            </a:ln>
            <a:effectLst/>
          </c:spPr>
          <c:invertIfNegative val="0"/>
          <c:dPt>
            <c:idx val="1"/>
            <c:invertIfNegative val="0"/>
            <c:bubble3D val="0"/>
            <c:spPr>
              <a:solidFill>
                <a:srgbClr val="FC8700"/>
              </a:solidFill>
              <a:ln>
                <a:noFill/>
              </a:ln>
              <a:effectLst/>
            </c:spPr>
            <c:extLst>
              <c:ext xmlns:c16="http://schemas.microsoft.com/office/drawing/2014/chart" uri="{C3380CC4-5D6E-409C-BE32-E72D297353CC}">
                <c16:uniqueId val="{00000000-199C-4C93-A4A1-5F8F2A02FCEF}"/>
              </c:ext>
            </c:extLst>
          </c:dPt>
          <c:dPt>
            <c:idx val="2"/>
            <c:invertIfNegative val="0"/>
            <c:bubble3D val="0"/>
            <c:spPr>
              <a:solidFill>
                <a:srgbClr val="92D050"/>
              </a:solidFill>
              <a:ln>
                <a:noFill/>
              </a:ln>
              <a:effectLst/>
            </c:spPr>
            <c:extLst>
              <c:ext xmlns:c16="http://schemas.microsoft.com/office/drawing/2014/chart" uri="{C3380CC4-5D6E-409C-BE32-E72D297353CC}">
                <c16:uniqueId val="{00000001-199C-4C93-A4A1-5F8F2A02FCEF}"/>
              </c:ext>
            </c:extLst>
          </c:dPt>
          <c:cat>
            <c:strRef>
              <c:f>'Spreadsheet Customizations'!$E$57:$E$59</c:f>
              <c:strCache>
                <c:ptCount val="3"/>
                <c:pt idx="0">
                  <c:v>Needs Attention</c:v>
                </c:pt>
                <c:pt idx="1">
                  <c:v>Unknown / May Need Attention</c:v>
                </c:pt>
                <c:pt idx="2">
                  <c:v>Resolved / Doesn't Need Attention</c:v>
                </c:pt>
              </c:strCache>
            </c:strRef>
          </c:cat>
          <c:val>
            <c:numRef>
              <c:f>'Spreadsheet Customizations'!$F$57:$F$59</c:f>
              <c:numCache>
                <c:formatCode>General</c:formatCode>
                <c:ptCount val="3"/>
                <c:pt idx="0">
                  <c:v>5</c:v>
                </c:pt>
                <c:pt idx="1">
                  <c:v>0</c:v>
                </c:pt>
                <c:pt idx="2">
                  <c:v>0</c:v>
                </c:pt>
              </c:numCache>
            </c:numRef>
          </c:val>
          <c:extLst>
            <c:ext xmlns:c16="http://schemas.microsoft.com/office/drawing/2014/chart" uri="{C3380CC4-5D6E-409C-BE32-E72D297353CC}">
              <c16:uniqueId val="{00000006-23D8-4535-9B32-B028DC8A8FF3}"/>
            </c:ext>
          </c:extLst>
        </c:ser>
        <c:dLbls>
          <c:showLegendKey val="0"/>
          <c:showVal val="0"/>
          <c:showCatName val="0"/>
          <c:showSerName val="0"/>
          <c:showPercent val="0"/>
          <c:showBubbleSize val="0"/>
        </c:dLbls>
        <c:gapWidth val="219"/>
        <c:overlap val="-27"/>
        <c:axId val="81546248"/>
        <c:axId val="813208584"/>
      </c:barChart>
      <c:catAx>
        <c:axId val="81546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08584"/>
        <c:crosses val="autoZero"/>
        <c:auto val="1"/>
        <c:lblAlgn val="ctr"/>
        <c:lblOffset val="100"/>
        <c:noMultiLvlLbl val="0"/>
      </c:catAx>
      <c:valAx>
        <c:axId val="813208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4624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PQC Status- Medium Priority Assets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'Spreadsheet Customizations'!$I$56</c:f>
              <c:strCache>
                <c:ptCount val="1"/>
                <c:pt idx="0">
                  <c:v>Medium priority</c:v>
                </c:pt>
              </c:strCache>
            </c:strRef>
          </c:tx>
          <c:spPr>
            <a:solidFill>
              <a:srgbClr val="92D050"/>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F49E-4536-9B3D-23980AD7F21E}"/>
              </c:ext>
            </c:extLst>
          </c:dPt>
          <c:dPt>
            <c:idx val="1"/>
            <c:invertIfNegative val="0"/>
            <c:bubble3D val="0"/>
            <c:spPr>
              <a:solidFill>
                <a:srgbClr val="FC8700"/>
              </a:solidFill>
              <a:ln>
                <a:noFill/>
              </a:ln>
              <a:effectLst/>
            </c:spPr>
            <c:extLst>
              <c:ext xmlns:c16="http://schemas.microsoft.com/office/drawing/2014/chart" uri="{C3380CC4-5D6E-409C-BE32-E72D297353CC}">
                <c16:uniqueId val="{00000002-F49E-4536-9B3D-23980AD7F21E}"/>
              </c:ext>
            </c:extLst>
          </c:dPt>
          <c:cat>
            <c:strRef>
              <c:f>'Spreadsheet Customizations'!$H$57:$H$59</c:f>
              <c:strCache>
                <c:ptCount val="3"/>
                <c:pt idx="0">
                  <c:v>Needs Attention</c:v>
                </c:pt>
                <c:pt idx="1">
                  <c:v>Unknown / May Need Attention</c:v>
                </c:pt>
                <c:pt idx="2">
                  <c:v>Resolved / Doesn't Need Attention</c:v>
                </c:pt>
              </c:strCache>
            </c:strRef>
          </c:cat>
          <c:val>
            <c:numRef>
              <c:f>'Spreadsheet Customizations'!$I$57:$I$59</c:f>
              <c:numCache>
                <c:formatCode>General</c:formatCode>
                <c:ptCount val="3"/>
                <c:pt idx="0">
                  <c:v>2</c:v>
                </c:pt>
                <c:pt idx="1">
                  <c:v>3</c:v>
                </c:pt>
                <c:pt idx="2">
                  <c:v>0</c:v>
                </c:pt>
              </c:numCache>
            </c:numRef>
          </c:val>
          <c:extLst>
            <c:ext xmlns:c16="http://schemas.microsoft.com/office/drawing/2014/chart" uri="{C3380CC4-5D6E-409C-BE32-E72D297353CC}">
              <c16:uniqueId val="{00000002-3CC0-42B9-B377-CBF06590B57D}"/>
            </c:ext>
          </c:extLst>
        </c:ser>
        <c:dLbls>
          <c:showLegendKey val="0"/>
          <c:showVal val="0"/>
          <c:showCatName val="0"/>
          <c:showSerName val="0"/>
          <c:showPercent val="0"/>
          <c:showBubbleSize val="0"/>
        </c:dLbls>
        <c:gapWidth val="219"/>
        <c:overlap val="-27"/>
        <c:axId val="81546248"/>
        <c:axId val="813208584"/>
      </c:barChart>
      <c:catAx>
        <c:axId val="81546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08584"/>
        <c:crosses val="autoZero"/>
        <c:auto val="1"/>
        <c:lblAlgn val="ctr"/>
        <c:lblOffset val="100"/>
        <c:noMultiLvlLbl val="0"/>
      </c:catAx>
      <c:valAx>
        <c:axId val="81320858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4624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PQC Status- Low Priority Assets</a:t>
            </a:r>
          </a:p>
        </c:rich>
      </c:tx>
      <c:layout>
        <c:manualLayout>
          <c:xMode val="edge"/>
          <c:yMode val="edge"/>
          <c:x val="0.2428031517094017"/>
          <c:y val="2.476780185758514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'Spreadsheet Customizations'!$L$56</c:f>
              <c:strCache>
                <c:ptCount val="1"/>
                <c:pt idx="0">
                  <c:v>Low priority</c:v>
                </c:pt>
              </c:strCache>
            </c:strRef>
          </c:tx>
          <c:spPr>
            <a:solidFill>
              <a:srgbClr val="FF0000"/>
            </a:solidFill>
            <a:ln>
              <a:noFill/>
            </a:ln>
            <a:effectLst/>
          </c:spPr>
          <c:invertIfNegative val="0"/>
          <c:dPt>
            <c:idx val="1"/>
            <c:invertIfNegative val="0"/>
            <c:bubble3D val="0"/>
            <c:spPr>
              <a:solidFill>
                <a:srgbClr val="FC8700"/>
              </a:solidFill>
              <a:ln>
                <a:noFill/>
              </a:ln>
              <a:effectLst/>
            </c:spPr>
            <c:extLst>
              <c:ext xmlns:c16="http://schemas.microsoft.com/office/drawing/2014/chart" uri="{C3380CC4-5D6E-409C-BE32-E72D297353CC}">
                <c16:uniqueId val="{00000001-EE1F-4210-A20D-C7C1826664BD}"/>
              </c:ext>
            </c:extLst>
          </c:dPt>
          <c:dPt>
            <c:idx val="2"/>
            <c:invertIfNegative val="0"/>
            <c:bubble3D val="0"/>
            <c:spPr>
              <a:solidFill>
                <a:srgbClr val="92D050"/>
              </a:solidFill>
              <a:ln>
                <a:noFill/>
              </a:ln>
              <a:effectLst/>
            </c:spPr>
            <c:extLst>
              <c:ext xmlns:c16="http://schemas.microsoft.com/office/drawing/2014/chart" uri="{C3380CC4-5D6E-409C-BE32-E72D297353CC}">
                <c16:uniqueId val="{00000002-EE1F-4210-A20D-C7C1826664BD}"/>
              </c:ext>
            </c:extLst>
          </c:dPt>
          <c:cat>
            <c:strRef>
              <c:f>'Spreadsheet Customizations'!$K$57:$K$59</c:f>
              <c:strCache>
                <c:ptCount val="3"/>
                <c:pt idx="0">
                  <c:v>Needs Attention</c:v>
                </c:pt>
                <c:pt idx="1">
                  <c:v>Unknown / May Need Attention</c:v>
                </c:pt>
                <c:pt idx="2">
                  <c:v>Resolved / Doesn't Need Attention</c:v>
                </c:pt>
              </c:strCache>
            </c:strRef>
          </c:cat>
          <c:val>
            <c:numRef>
              <c:f>'Spreadsheet Customizations'!$L$57:$L$59</c:f>
              <c:numCache>
                <c:formatCode>General</c:formatCode>
                <c:ptCount val="3"/>
                <c:pt idx="0">
                  <c:v>2</c:v>
                </c:pt>
                <c:pt idx="1">
                  <c:v>0</c:v>
                </c:pt>
                <c:pt idx="2">
                  <c:v>3</c:v>
                </c:pt>
              </c:numCache>
            </c:numRef>
          </c:val>
          <c:extLst>
            <c:ext xmlns:c16="http://schemas.microsoft.com/office/drawing/2014/chart" uri="{C3380CC4-5D6E-409C-BE32-E72D297353CC}">
              <c16:uniqueId val="{00000002-399A-4A31-96F4-EBBBA7F913AE}"/>
            </c:ext>
          </c:extLst>
        </c:ser>
        <c:dLbls>
          <c:showLegendKey val="0"/>
          <c:showVal val="0"/>
          <c:showCatName val="0"/>
          <c:showSerName val="0"/>
          <c:showPercent val="0"/>
          <c:showBubbleSize val="0"/>
        </c:dLbls>
        <c:gapWidth val="219"/>
        <c:overlap val="-27"/>
        <c:axId val="81546248"/>
        <c:axId val="813208584"/>
      </c:barChart>
      <c:catAx>
        <c:axId val="81546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3208584"/>
        <c:crosses val="autoZero"/>
        <c:auto val="1"/>
        <c:lblAlgn val="ctr"/>
        <c:lblOffset val="100"/>
        <c:noMultiLvlLbl val="0"/>
      </c:catAx>
      <c:valAx>
        <c:axId val="813208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46248"/>
        <c:crosses val="autoZero"/>
        <c:crossBetween val="between"/>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711200</xdr:colOff>
      <xdr:row>0</xdr:row>
      <xdr:rowOff>146050</xdr:rowOff>
    </xdr:from>
    <xdr:to>
      <xdr:col>2</xdr:col>
      <xdr:colOff>406400</xdr:colOff>
      <xdr:row>1</xdr:row>
      <xdr:rowOff>517525</xdr:rowOff>
    </xdr:to>
    <xdr:pic>
      <xdr:nvPicPr>
        <xdr:cNvPr id="8" name="Picture 2">
          <a:extLst>
            <a:ext uri="{FF2B5EF4-FFF2-40B4-BE49-F238E27FC236}">
              <a16:creationId xmlns:a16="http://schemas.microsoft.com/office/drawing/2014/main" id="{809ACBC0-4B3F-5A49-9989-AFECBD4598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200" y="146050"/>
          <a:ext cx="304800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88900</xdr:rowOff>
    </xdr:from>
    <xdr:to>
      <xdr:col>4</xdr:col>
      <xdr:colOff>254460</xdr:colOff>
      <xdr:row>0</xdr:row>
      <xdr:rowOff>787400</xdr:rowOff>
    </xdr:to>
    <xdr:pic>
      <xdr:nvPicPr>
        <xdr:cNvPr id="3" name="Picture 2">
          <a:extLst>
            <a:ext uri="{FF2B5EF4-FFF2-40B4-BE49-F238E27FC236}">
              <a16:creationId xmlns:a16="http://schemas.microsoft.com/office/drawing/2014/main" id="{AEE95F32-BF17-559A-1077-1425726CF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8900"/>
          <a:ext cx="3137616" cy="698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384175</xdr:colOff>
      <xdr:row>3</xdr:row>
      <xdr:rowOff>31750</xdr:rowOff>
    </xdr:from>
    <xdr:to>
      <xdr:col>14</xdr:col>
      <xdr:colOff>422275</xdr:colOff>
      <xdr:row>19</xdr:row>
      <xdr:rowOff>165100</xdr:rowOff>
    </xdr:to>
    <xdr:graphicFrame macro="">
      <xdr:nvGraphicFramePr>
        <xdr:cNvPr id="22" name="Chart 1">
          <a:extLst>
            <a:ext uri="{FF2B5EF4-FFF2-40B4-BE49-F238E27FC236}">
              <a16:creationId xmlns:a16="http://schemas.microsoft.com/office/drawing/2014/main" id="{FF0A3F75-4B0B-C2D0-270A-063B76208009}"/>
            </a:ext>
            <a:ext uri="{147F2762-F138-4A5C-976F-8EAC2B608ADB}">
              <a16:predDERef xmlns:a16="http://schemas.microsoft.com/office/drawing/2014/main" pred="{B853C6C9-1D69-E2C8-ABD0-9A093AC391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21</xdr:row>
      <xdr:rowOff>85725</xdr:rowOff>
    </xdr:from>
    <xdr:to>
      <xdr:col>6</xdr:col>
      <xdr:colOff>485775</xdr:colOff>
      <xdr:row>36</xdr:row>
      <xdr:rowOff>161925</xdr:rowOff>
    </xdr:to>
    <xdr:graphicFrame macro="">
      <xdr:nvGraphicFramePr>
        <xdr:cNvPr id="2" name="Chart 1">
          <a:extLst>
            <a:ext uri="{FF2B5EF4-FFF2-40B4-BE49-F238E27FC236}">
              <a16:creationId xmlns:a16="http://schemas.microsoft.com/office/drawing/2014/main" id="{804DD5D2-5F59-956E-AF00-1BDC240106E3}"/>
            </a:ext>
            <a:ext uri="{147F2762-F138-4A5C-976F-8EAC2B608ADB}">
              <a16:predDERef xmlns:a16="http://schemas.microsoft.com/office/drawing/2014/main" pred="{FF0A3F75-4B0B-C2D0-270A-063B762080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590550</xdr:colOff>
      <xdr:row>21</xdr:row>
      <xdr:rowOff>85725</xdr:rowOff>
    </xdr:from>
    <xdr:to>
      <xdr:col>14</xdr:col>
      <xdr:colOff>304800</xdr:colOff>
      <xdr:row>36</xdr:row>
      <xdr:rowOff>161925</xdr:rowOff>
    </xdr:to>
    <xdr:graphicFrame macro="">
      <xdr:nvGraphicFramePr>
        <xdr:cNvPr id="27" name="Chart 2">
          <a:extLst>
            <a:ext uri="{FF2B5EF4-FFF2-40B4-BE49-F238E27FC236}">
              <a16:creationId xmlns:a16="http://schemas.microsoft.com/office/drawing/2014/main" id="{DCBDEB27-FF6C-4806-8366-4925D87C2E5F}"/>
            </a:ext>
            <a:ext uri="{147F2762-F138-4A5C-976F-8EAC2B608ADB}">
              <a16:predDERef xmlns:a16="http://schemas.microsoft.com/office/drawing/2014/main" pred="{804DD5D2-5F59-956E-AF00-1BDC24010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409575</xdr:colOff>
      <xdr:row>21</xdr:row>
      <xdr:rowOff>85725</xdr:rowOff>
    </xdr:from>
    <xdr:to>
      <xdr:col>22</xdr:col>
      <xdr:colOff>123825</xdr:colOff>
      <xdr:row>36</xdr:row>
      <xdr:rowOff>161925</xdr:rowOff>
    </xdr:to>
    <xdr:graphicFrame macro="">
      <xdr:nvGraphicFramePr>
        <xdr:cNvPr id="9" name="Chart 3">
          <a:extLst>
            <a:ext uri="{FF2B5EF4-FFF2-40B4-BE49-F238E27FC236}">
              <a16:creationId xmlns:a16="http://schemas.microsoft.com/office/drawing/2014/main" id="{39D3FF9F-1314-4462-AA83-15941B001BA5}"/>
            </a:ext>
            <a:ext uri="{147F2762-F138-4A5C-976F-8EAC2B608ADB}">
              <a16:predDERef xmlns:a16="http://schemas.microsoft.com/office/drawing/2014/main" pred="{DCBDEB27-FF6C-4806-8366-4925D87C2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374EA9-BDD3-4672-A7E8-13464881F8B0}" name="Table2" displayName="Table2" ref="B9:C15" totalsRowShown="0" headerRowDxfId="10" dataDxfId="9">
  <autoFilter ref="B9:C15" xr:uid="{4E374EA9-BDD3-4672-A7E8-13464881F8B0}"/>
  <tableColumns count="2">
    <tableColumn id="1" xr3:uid="{744E0251-E800-41FE-96A3-CCF9E1292B4E}" name="Sheet" dataDxfId="8"/>
    <tableColumn id="2" xr3:uid="{2113FDD5-0E44-4414-8FCC-88B9E55B48C4}" name="Summary of Content"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EBCEDE-DDD9-49B5-AF8C-FBC49207F502}" name="Table1" displayName="Table1" ref="B8:F67" totalsRowShown="0" headerRowDxfId="6" dataDxfId="5">
  <autoFilter ref="B8:F67" xr:uid="{F0EBCEDE-DDD9-49B5-AF8C-FBC49207F502}"/>
  <tableColumns count="5">
    <tableColumn id="1" xr3:uid="{53780A57-DBAC-40CC-93D8-DF2F16F54A81}" name="Short name" dataDxfId="4"/>
    <tableColumn id="2" xr3:uid="{206D6830-D2A5-4277-9411-3271AF80AD0F}" name="Expansion / long name" dataDxfId="3"/>
    <tableColumn id="3" xr3:uid="{A01228DF-CB37-4B5C-B9A0-FE6183F00EF8}" name="Alternate names" dataDxfId="2"/>
    <tableColumn id="4" xr3:uid="{171EFAA1-1D87-4BDC-AB51-0150E66E2E0E}" name="Type of term" dataDxfId="1"/>
    <tableColumn id="5" xr3:uid="{27907049-591D-429B-AFC9-E4CD1E9A36BB}" name="Quantum vulnera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B93BE-1727-4A1F-BE00-BA53198313A3}">
  <dimension ref="B1:C44"/>
  <sheetViews>
    <sheetView showGridLines="0" tabSelected="1" zoomScale="80" zoomScaleNormal="80" workbookViewId="0">
      <selection activeCell="R72" sqref="R72"/>
    </sheetView>
  </sheetViews>
  <sheetFormatPr baseColWidth="10" defaultColWidth="11" defaultRowHeight="16" x14ac:dyDescent="0.2"/>
  <cols>
    <col min="1" max="1" width="10.1640625" style="9" customWidth="1"/>
    <col min="2" max="2" width="33.83203125" style="9" customWidth="1"/>
    <col min="3" max="3" width="92.1640625" style="9" customWidth="1"/>
    <col min="4" max="16384" width="11" style="9"/>
  </cols>
  <sheetData>
    <row r="1" spans="2:3" ht="24" customHeight="1" x14ac:dyDescent="0.2"/>
    <row r="2" spans="2:3" ht="45" customHeight="1" x14ac:dyDescent="0.2">
      <c r="B2" s="8"/>
    </row>
    <row r="3" spans="2:3" s="10" customFormat="1" ht="36" customHeight="1" x14ac:dyDescent="0.4">
      <c r="B3" s="77" t="s">
        <v>0</v>
      </c>
      <c r="C3" s="78"/>
    </row>
    <row r="4" spans="2:3" ht="7" customHeight="1" x14ac:dyDescent="0.2"/>
    <row r="5" spans="2:3" ht="371" customHeight="1" x14ac:dyDescent="0.2">
      <c r="B5" s="75" t="s">
        <v>397</v>
      </c>
      <c r="C5" s="76"/>
    </row>
    <row r="7" spans="2:3" ht="23" x14ac:dyDescent="0.3">
      <c r="B7" s="30" t="s">
        <v>1</v>
      </c>
    </row>
    <row r="9" spans="2:3" ht="20" x14ac:dyDescent="0.25">
      <c r="B9" s="31" t="s">
        <v>2</v>
      </c>
      <c r="C9" s="31" t="s">
        <v>3</v>
      </c>
    </row>
    <row r="10" spans="2:3" ht="39.75" customHeight="1" x14ac:dyDescent="0.25">
      <c r="B10" s="29" t="s">
        <v>4</v>
      </c>
      <c r="C10" s="11" t="s">
        <v>5</v>
      </c>
    </row>
    <row r="11" spans="2:3" ht="87" customHeight="1" x14ac:dyDescent="0.25">
      <c r="B11" s="29" t="s">
        <v>6</v>
      </c>
      <c r="C11" s="11" t="s">
        <v>7</v>
      </c>
    </row>
    <row r="12" spans="2:3" ht="35" x14ac:dyDescent="0.25">
      <c r="B12" s="29" t="s">
        <v>8</v>
      </c>
      <c r="C12" s="11" t="s">
        <v>9</v>
      </c>
    </row>
    <row r="13" spans="2:3" ht="35" x14ac:dyDescent="0.25">
      <c r="B13" s="29" t="s">
        <v>10</v>
      </c>
      <c r="C13" s="11" t="s">
        <v>11</v>
      </c>
    </row>
    <row r="14" spans="2:3" ht="36.75" customHeight="1" x14ac:dyDescent="0.25">
      <c r="B14" s="29" t="s">
        <v>12</v>
      </c>
      <c r="C14" s="11" t="s">
        <v>13</v>
      </c>
    </row>
    <row r="15" spans="2:3" ht="51.75" customHeight="1" x14ac:dyDescent="0.25">
      <c r="B15" s="63" t="s">
        <v>14</v>
      </c>
      <c r="C15" s="64" t="s">
        <v>374</v>
      </c>
    </row>
    <row r="16" spans="2:3" ht="51.75" customHeight="1" x14ac:dyDescent="0.2"/>
    <row r="17" spans="2:3" ht="30" customHeight="1" x14ac:dyDescent="0.2">
      <c r="B17" s="79" t="s">
        <v>15</v>
      </c>
      <c r="C17" s="79"/>
    </row>
    <row r="18" spans="2:3" ht="17" x14ac:dyDescent="0.2">
      <c r="B18" s="68"/>
      <c r="C18" s="9" t="s">
        <v>398</v>
      </c>
    </row>
    <row r="19" spans="2:3" hidden="1" x14ac:dyDescent="0.2"/>
    <row r="20" spans="2:3" hidden="1" x14ac:dyDescent="0.2"/>
    <row r="21" spans="2:3" hidden="1" x14ac:dyDescent="0.2"/>
    <row r="22" spans="2:3" hidden="1" x14ac:dyDescent="0.2"/>
    <row r="23" spans="2:3" hidden="1" x14ac:dyDescent="0.2"/>
    <row r="24" spans="2:3" hidden="1" x14ac:dyDescent="0.2"/>
    <row r="25" spans="2:3" hidden="1" x14ac:dyDescent="0.2"/>
    <row r="26" spans="2:3" hidden="1" x14ac:dyDescent="0.2"/>
    <row r="27" spans="2:3" hidden="1" x14ac:dyDescent="0.2"/>
    <row r="28" spans="2:3" hidden="1" x14ac:dyDescent="0.2"/>
    <row r="29" spans="2:3" hidden="1" x14ac:dyDescent="0.2"/>
    <row r="30" spans="2:3" ht="54.75" customHeight="1" x14ac:dyDescent="0.2"/>
    <row r="31" spans="2:3" ht="30.75" customHeight="1" x14ac:dyDescent="0.2">
      <c r="B31" s="80" t="s">
        <v>16</v>
      </c>
      <c r="C31" s="80"/>
    </row>
    <row r="32" spans="2:3" ht="51" customHeight="1" x14ac:dyDescent="0.2"/>
    <row r="33" spans="2:3" x14ac:dyDescent="0.2">
      <c r="B33" s="80" t="s">
        <v>396</v>
      </c>
      <c r="C33" s="80"/>
    </row>
    <row r="34" spans="2:3" ht="18" x14ac:dyDescent="0.2">
      <c r="C34" s="74"/>
    </row>
    <row r="44" spans="2:3" ht="110.25" customHeight="1" x14ac:dyDescent="0.2"/>
  </sheetData>
  <mergeCells count="5">
    <mergeCell ref="B5:C5"/>
    <mergeCell ref="B3:C3"/>
    <mergeCell ref="B17:C17"/>
    <mergeCell ref="B31:C31"/>
    <mergeCell ref="B33:C33"/>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040EF-D811-0E46-A253-C0062688AFCA}">
  <dimension ref="B1:O68"/>
  <sheetViews>
    <sheetView zoomScale="87" zoomScaleNormal="100" workbookViewId="0">
      <selection activeCell="L104" sqref="L104"/>
    </sheetView>
  </sheetViews>
  <sheetFormatPr baseColWidth="10" defaultColWidth="11" defaultRowHeight="18" x14ac:dyDescent="0.25"/>
  <cols>
    <col min="1" max="1" width="4.83203125" style="12" customWidth="1"/>
    <col min="2" max="3" width="3.5" style="12" customWidth="1"/>
    <col min="4" max="4" width="30.83203125" style="12" customWidth="1"/>
    <col min="5" max="5" width="66" style="12" customWidth="1"/>
    <col min="6" max="6" width="61.5" style="12" customWidth="1"/>
    <col min="7" max="7" width="25.6640625" style="12" customWidth="1"/>
    <col min="8" max="10" width="11.1640625" style="12" bestFit="1" customWidth="1"/>
    <col min="11" max="16384" width="11" style="12"/>
  </cols>
  <sheetData>
    <row r="1" spans="2:15" ht="77" customHeight="1" x14ac:dyDescent="0.25">
      <c r="B1" s="13"/>
    </row>
    <row r="2" spans="2:15" s="1" customFormat="1" ht="21.75" customHeight="1" x14ac:dyDescent="0.2">
      <c r="B2" s="13" t="s">
        <v>17</v>
      </c>
    </row>
    <row r="3" spans="2:15" x14ac:dyDescent="0.25">
      <c r="B3" s="70" t="s">
        <v>18</v>
      </c>
    </row>
    <row r="4" spans="2:15" s="71" customFormat="1" x14ac:dyDescent="0.25">
      <c r="B4" s="70" t="s">
        <v>19</v>
      </c>
    </row>
    <row r="5" spans="2:15" s="71" customFormat="1" x14ac:dyDescent="0.25">
      <c r="B5" s="70" t="s">
        <v>20</v>
      </c>
    </row>
    <row r="6" spans="2:15" s="71" customFormat="1" x14ac:dyDescent="0.25">
      <c r="B6" s="70" t="s">
        <v>21</v>
      </c>
    </row>
    <row r="7" spans="2:15" s="71" customFormat="1" x14ac:dyDescent="0.25">
      <c r="B7" s="70" t="s">
        <v>22</v>
      </c>
    </row>
    <row r="8" spans="2:15" x14ac:dyDescent="0.25">
      <c r="B8" s="13"/>
    </row>
    <row r="9" spans="2:15" x14ac:dyDescent="0.25">
      <c r="B9" s="13"/>
    </row>
    <row r="10" spans="2:15" x14ac:dyDescent="0.25">
      <c r="B10" s="13"/>
      <c r="C10" s="81"/>
      <c r="D10" s="81"/>
      <c r="E10" s="81"/>
      <c r="F10" s="81"/>
      <c r="G10" s="81"/>
      <c r="H10" s="81"/>
      <c r="I10" s="81"/>
      <c r="J10" s="81"/>
      <c r="K10" s="81"/>
      <c r="L10" s="81"/>
      <c r="M10" s="81"/>
      <c r="N10" s="81"/>
      <c r="O10" s="81"/>
    </row>
    <row r="11" spans="2:15" ht="19" x14ac:dyDescent="0.25">
      <c r="B11" s="13"/>
      <c r="D11" s="14" t="s">
        <v>23</v>
      </c>
      <c r="E11" s="15" t="s">
        <v>24</v>
      </c>
      <c r="F11" s="15" t="s">
        <v>25</v>
      </c>
    </row>
    <row r="12" spans="2:15" ht="19" x14ac:dyDescent="0.25">
      <c r="B12" s="13"/>
      <c r="C12" s="85" t="s">
        <v>26</v>
      </c>
      <c r="D12" s="17" t="s">
        <v>27</v>
      </c>
      <c r="E12" s="18" t="s">
        <v>28</v>
      </c>
      <c r="F12" s="16" t="s">
        <v>29</v>
      </c>
    </row>
    <row r="13" spans="2:15" ht="19" x14ac:dyDescent="0.25">
      <c r="B13" s="13"/>
      <c r="C13" s="85"/>
      <c r="D13" s="17" t="s">
        <v>30</v>
      </c>
      <c r="E13" s="18" t="s">
        <v>31</v>
      </c>
      <c r="F13" s="16" t="s">
        <v>32</v>
      </c>
    </row>
    <row r="14" spans="2:15" ht="73" customHeight="1" x14ac:dyDescent="0.25">
      <c r="B14" s="13"/>
      <c r="C14" s="85"/>
      <c r="D14" s="17" t="s">
        <v>33</v>
      </c>
      <c r="E14" s="18" t="s">
        <v>34</v>
      </c>
      <c r="F14" s="16" t="s">
        <v>35</v>
      </c>
    </row>
    <row r="15" spans="2:15" ht="40" customHeight="1" x14ac:dyDescent="0.25">
      <c r="B15" s="13"/>
      <c r="C15" s="86" t="s">
        <v>36</v>
      </c>
      <c r="D15" s="19" t="s">
        <v>37</v>
      </c>
      <c r="E15" s="16" t="s">
        <v>38</v>
      </c>
      <c r="F15" s="16" t="s">
        <v>392</v>
      </c>
    </row>
    <row r="16" spans="2:15" ht="19" x14ac:dyDescent="0.25">
      <c r="B16" s="13"/>
      <c r="C16" s="86"/>
      <c r="D16" s="19" t="s">
        <v>39</v>
      </c>
      <c r="E16" s="16" t="s">
        <v>40</v>
      </c>
      <c r="F16" s="16" t="s">
        <v>41</v>
      </c>
    </row>
    <row r="17" spans="2:6" ht="19" x14ac:dyDescent="0.25">
      <c r="B17" s="13"/>
      <c r="C17" s="86"/>
      <c r="D17" s="19" t="s">
        <v>42</v>
      </c>
      <c r="E17" s="16" t="s">
        <v>43</v>
      </c>
      <c r="F17" s="16" t="s">
        <v>44</v>
      </c>
    </row>
    <row r="18" spans="2:6" ht="38" x14ac:dyDescent="0.25">
      <c r="B18" s="13"/>
      <c r="C18" s="86"/>
      <c r="D18" s="19" t="s">
        <v>45</v>
      </c>
      <c r="E18" s="16" t="s">
        <v>46</v>
      </c>
      <c r="F18" s="16" t="s">
        <v>47</v>
      </c>
    </row>
    <row r="19" spans="2:6" ht="85.5" customHeight="1" x14ac:dyDescent="0.25">
      <c r="B19" s="13"/>
      <c r="C19" s="86"/>
      <c r="D19" s="19" t="s">
        <v>48</v>
      </c>
      <c r="E19" s="16" t="s">
        <v>49</v>
      </c>
      <c r="F19" s="16" t="s">
        <v>50</v>
      </c>
    </row>
    <row r="20" spans="2:6" ht="37.5" customHeight="1" x14ac:dyDescent="0.25">
      <c r="B20" s="13"/>
      <c r="C20" s="86"/>
      <c r="D20" s="19" t="s">
        <v>51</v>
      </c>
      <c r="E20" s="16" t="s">
        <v>52</v>
      </c>
      <c r="F20" s="16" t="s">
        <v>53</v>
      </c>
    </row>
    <row r="21" spans="2:6" ht="78.75" customHeight="1" x14ac:dyDescent="0.25">
      <c r="B21" s="13"/>
      <c r="C21" s="86"/>
      <c r="D21" s="19" t="s">
        <v>54</v>
      </c>
      <c r="E21" s="16" t="s">
        <v>55</v>
      </c>
      <c r="F21" s="16" t="s">
        <v>56</v>
      </c>
    </row>
    <row r="22" spans="2:6" ht="277" customHeight="1" x14ac:dyDescent="0.25">
      <c r="B22" s="13"/>
      <c r="C22" s="87" t="s">
        <v>57</v>
      </c>
      <c r="D22" s="20" t="s">
        <v>58</v>
      </c>
      <c r="E22" s="16" t="s">
        <v>59</v>
      </c>
      <c r="F22" s="16" t="s">
        <v>60</v>
      </c>
    </row>
    <row r="23" spans="2:6" ht="76.5" customHeight="1" thickTop="1" thickBot="1" x14ac:dyDescent="0.3">
      <c r="B23" s="13"/>
      <c r="C23" s="87"/>
      <c r="D23" s="20" t="s">
        <v>61</v>
      </c>
      <c r="E23" s="16" t="s">
        <v>393</v>
      </c>
      <c r="F23" s="16" t="s">
        <v>62</v>
      </c>
    </row>
    <row r="24" spans="2:6" ht="169" customHeight="1" thickTop="1" thickBot="1" x14ac:dyDescent="0.3">
      <c r="B24" s="48"/>
      <c r="C24" s="88" t="s">
        <v>63</v>
      </c>
      <c r="D24" s="21" t="s">
        <v>64</v>
      </c>
      <c r="E24" s="16" t="s">
        <v>65</v>
      </c>
      <c r="F24" s="49" t="s">
        <v>395</v>
      </c>
    </row>
    <row r="25" spans="2:6" ht="38" customHeight="1" thickTop="1" thickBot="1" x14ac:dyDescent="0.3">
      <c r="B25" s="13"/>
      <c r="C25" s="89"/>
      <c r="D25" s="21" t="s">
        <v>66</v>
      </c>
      <c r="E25" s="16" t="s">
        <v>67</v>
      </c>
      <c r="F25" s="16" t="s">
        <v>68</v>
      </c>
    </row>
    <row r="26" spans="2:6" ht="57" customHeight="1" thickTop="1" thickBot="1" x14ac:dyDescent="0.3">
      <c r="B26" s="13"/>
      <c r="C26" s="89"/>
      <c r="D26" s="21" t="s">
        <v>69</v>
      </c>
      <c r="E26" s="16" t="s">
        <v>70</v>
      </c>
      <c r="F26" s="16" t="s">
        <v>71</v>
      </c>
    </row>
    <row r="27" spans="2:6" ht="58" customHeight="1" thickTop="1" thickBot="1" x14ac:dyDescent="0.3">
      <c r="B27" s="13"/>
      <c r="C27" s="90"/>
      <c r="D27" s="21" t="s">
        <v>72</v>
      </c>
      <c r="E27" s="16" t="s">
        <v>73</v>
      </c>
      <c r="F27" s="16" t="s">
        <v>74</v>
      </c>
    </row>
    <row r="28" spans="2:6" ht="102" customHeight="1" thickTop="1" x14ac:dyDescent="0.25">
      <c r="B28" s="13"/>
      <c r="C28" s="82" t="s">
        <v>75</v>
      </c>
      <c r="D28" s="22" t="s">
        <v>76</v>
      </c>
      <c r="E28" s="23" t="s">
        <v>77</v>
      </c>
      <c r="F28" s="16" t="s">
        <v>394</v>
      </c>
    </row>
    <row r="29" spans="2:6" ht="128" customHeight="1" x14ac:dyDescent="0.25">
      <c r="B29" s="13"/>
      <c r="C29" s="83"/>
      <c r="D29" s="65" t="s">
        <v>78</v>
      </c>
      <c r="E29" s="16" t="s">
        <v>79</v>
      </c>
      <c r="F29" s="16" t="s">
        <v>80</v>
      </c>
    </row>
    <row r="30" spans="2:6" ht="0.75" customHeight="1" x14ac:dyDescent="0.25">
      <c r="B30" s="13"/>
      <c r="C30" s="83"/>
    </row>
    <row r="31" spans="2:6" ht="18" hidden="1" customHeight="1" x14ac:dyDescent="0.25">
      <c r="B31" s="13"/>
      <c r="C31" s="84"/>
    </row>
    <row r="32" spans="2:6" x14ac:dyDescent="0.25">
      <c r="B32" s="13"/>
      <c r="C32" s="66"/>
    </row>
    <row r="33" spans="2:5" x14ac:dyDescent="0.25">
      <c r="B33" s="13"/>
      <c r="E33" s="81"/>
    </row>
    <row r="34" spans="2:5" x14ac:dyDescent="0.25">
      <c r="B34" s="13"/>
      <c r="E34" s="81"/>
    </row>
    <row r="35" spans="2:5" x14ac:dyDescent="0.25">
      <c r="B35" s="13"/>
    </row>
    <row r="36" spans="2:5" x14ac:dyDescent="0.25">
      <c r="B36" s="13"/>
    </row>
    <row r="37" spans="2:5" x14ac:dyDescent="0.25">
      <c r="B37" s="13"/>
    </row>
    <row r="38" spans="2:5" x14ac:dyDescent="0.25">
      <c r="B38" s="13"/>
    </row>
    <row r="39" spans="2:5" ht="29" customHeight="1" x14ac:dyDescent="0.25">
      <c r="B39" s="13"/>
    </row>
    <row r="40" spans="2:5" x14ac:dyDescent="0.25">
      <c r="B40" s="13"/>
    </row>
    <row r="41" spans="2:5" x14ac:dyDescent="0.25">
      <c r="B41" s="13"/>
    </row>
    <row r="42" spans="2:5" x14ac:dyDescent="0.25">
      <c r="B42" s="13"/>
    </row>
    <row r="43" spans="2:5" x14ac:dyDescent="0.25">
      <c r="B43" s="13"/>
    </row>
    <row r="44" spans="2:5" x14ac:dyDescent="0.25">
      <c r="B44" s="13"/>
    </row>
    <row r="45" spans="2:5" x14ac:dyDescent="0.25">
      <c r="B45" s="13"/>
    </row>
    <row r="46" spans="2:5" x14ac:dyDescent="0.25">
      <c r="B46" s="13"/>
    </row>
    <row r="47" spans="2:5" x14ac:dyDescent="0.25">
      <c r="B47" s="13"/>
    </row>
    <row r="48" spans="2:5" x14ac:dyDescent="0.25">
      <c r="B48" s="13"/>
    </row>
    <row r="49" spans="2:2" x14ac:dyDescent="0.25">
      <c r="B49" s="13"/>
    </row>
    <row r="50" spans="2:2" x14ac:dyDescent="0.25">
      <c r="B50" s="13"/>
    </row>
    <row r="51" spans="2:2" x14ac:dyDescent="0.25">
      <c r="B51" s="13"/>
    </row>
    <row r="52" spans="2:2" x14ac:dyDescent="0.25">
      <c r="B52" s="13"/>
    </row>
    <row r="53" spans="2:2" x14ac:dyDescent="0.25">
      <c r="B53" s="13"/>
    </row>
    <row r="54" spans="2:2" x14ac:dyDescent="0.25">
      <c r="B54" s="13"/>
    </row>
    <row r="55" spans="2:2" x14ac:dyDescent="0.25">
      <c r="B55" s="13"/>
    </row>
    <row r="56" spans="2:2" x14ac:dyDescent="0.25">
      <c r="B56" s="13"/>
    </row>
    <row r="57" spans="2:2" x14ac:dyDescent="0.25">
      <c r="B57" s="13"/>
    </row>
    <row r="58" spans="2:2" x14ac:dyDescent="0.25">
      <c r="B58" s="13"/>
    </row>
    <row r="59" spans="2:2" x14ac:dyDescent="0.25">
      <c r="B59" s="13"/>
    </row>
    <row r="60" spans="2:2" x14ac:dyDescent="0.25">
      <c r="B60" s="13"/>
    </row>
    <row r="61" spans="2:2" x14ac:dyDescent="0.25">
      <c r="B61" s="13"/>
    </row>
    <row r="62" spans="2:2" x14ac:dyDescent="0.25">
      <c r="B62" s="13"/>
    </row>
    <row r="63" spans="2:2" x14ac:dyDescent="0.25">
      <c r="B63" s="13"/>
    </row>
    <row r="64" spans="2:2" x14ac:dyDescent="0.25">
      <c r="B64" s="13"/>
    </row>
    <row r="65" spans="2:2" x14ac:dyDescent="0.25">
      <c r="B65" s="13"/>
    </row>
    <row r="66" spans="2:2" x14ac:dyDescent="0.25">
      <c r="B66" s="13"/>
    </row>
    <row r="67" spans="2:2" x14ac:dyDescent="0.25">
      <c r="B67" s="13"/>
    </row>
    <row r="68" spans="2:2" x14ac:dyDescent="0.25">
      <c r="B68" s="13"/>
    </row>
  </sheetData>
  <mergeCells count="9">
    <mergeCell ref="E33:E34"/>
    <mergeCell ref="C28:C31"/>
    <mergeCell ref="L10:O10"/>
    <mergeCell ref="C12:C14"/>
    <mergeCell ref="C15:C21"/>
    <mergeCell ref="C22:C23"/>
    <mergeCell ref="C10:G10"/>
    <mergeCell ref="H10:K10"/>
    <mergeCell ref="C24:C27"/>
  </mergeCells>
  <dataValidations count="1">
    <dataValidation allowBlank="1" showInputMessage="1" showErrorMessage="1" sqref="C1:C12 C15 C22 F26:F1048576 C32:C1048576 C28 F1:F23 G1:XFD1048576 B1:B1048576 D1:D1048576 E1:E33 E35:E1048576" xr:uid="{6CDDF62B-C28A-4F26-8546-8E0ADA1E9441}"/>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FA66B-12D7-A24A-8278-C91D452C0A53}">
  <dimension ref="A1:R17"/>
  <sheetViews>
    <sheetView zoomScale="60" zoomScaleNormal="60" workbookViewId="0">
      <selection activeCell="R81" sqref="R81"/>
    </sheetView>
  </sheetViews>
  <sheetFormatPr baseColWidth="10" defaultColWidth="11" defaultRowHeight="15.75" customHeight="1" x14ac:dyDescent="0.2"/>
  <cols>
    <col min="1" max="1" width="25.83203125" style="40" customWidth="1"/>
    <col min="2" max="2" width="34.33203125" style="41" customWidth="1"/>
    <col min="3" max="3" width="28.1640625" style="41" customWidth="1"/>
    <col min="4" max="6" width="22.1640625" style="42" customWidth="1"/>
    <col min="7" max="10" width="25.5" style="42" customWidth="1"/>
    <col min="11" max="11" width="30.1640625" style="43" customWidth="1"/>
    <col min="12" max="12" width="60.33203125" style="43" customWidth="1"/>
    <col min="13" max="13" width="29.83203125" style="44" customWidth="1"/>
    <col min="14" max="15" width="23.33203125" style="44" customWidth="1"/>
    <col min="16" max="16" width="39.83203125" style="44" customWidth="1"/>
    <col min="17" max="17" width="45.1640625" style="45" customWidth="1"/>
    <col min="18" max="18" width="20.6640625" style="45" customWidth="1"/>
    <col min="19" max="16384" width="11" style="9"/>
  </cols>
  <sheetData>
    <row r="1" spans="1:18" s="33" customFormat="1" ht="22.5" customHeight="1" thickBot="1" x14ac:dyDescent="0.3">
      <c r="A1" s="92" t="s">
        <v>26</v>
      </c>
      <c r="B1" s="92"/>
      <c r="C1" s="92"/>
      <c r="D1" s="95" t="s">
        <v>36</v>
      </c>
      <c r="E1" s="95"/>
      <c r="F1" s="95"/>
      <c r="G1" s="95"/>
      <c r="H1" s="95"/>
      <c r="I1" s="95"/>
      <c r="J1" s="95"/>
      <c r="K1" s="93" t="s">
        <v>57</v>
      </c>
      <c r="L1" s="93"/>
      <c r="M1" s="94" t="s">
        <v>63</v>
      </c>
      <c r="N1" s="94"/>
      <c r="O1" s="69"/>
      <c r="P1" s="69"/>
      <c r="Q1" s="91" t="s">
        <v>75</v>
      </c>
      <c r="R1" s="91"/>
    </row>
    <row r="2" spans="1:18" ht="40" thickTop="1" thickBot="1" x14ac:dyDescent="0.3">
      <c r="A2" s="34" t="s">
        <v>27</v>
      </c>
      <c r="B2" s="35" t="s">
        <v>30</v>
      </c>
      <c r="C2" s="35" t="s">
        <v>33</v>
      </c>
      <c r="D2" s="36" t="s">
        <v>81</v>
      </c>
      <c r="E2" s="36" t="s">
        <v>39</v>
      </c>
      <c r="F2" s="36" t="s">
        <v>42</v>
      </c>
      <c r="G2" s="36" t="s">
        <v>45</v>
      </c>
      <c r="H2" s="36" t="s">
        <v>48</v>
      </c>
      <c r="I2" s="36" t="s">
        <v>51</v>
      </c>
      <c r="J2" s="36" t="s">
        <v>54</v>
      </c>
      <c r="K2" s="37" t="s">
        <v>58</v>
      </c>
      <c r="L2" s="37" t="s">
        <v>61</v>
      </c>
      <c r="M2" s="38" t="s">
        <v>64</v>
      </c>
      <c r="N2" s="38" t="s">
        <v>66</v>
      </c>
      <c r="O2" s="38" t="s">
        <v>69</v>
      </c>
      <c r="P2" s="38" t="s">
        <v>72</v>
      </c>
      <c r="Q2" s="39" t="s">
        <v>76</v>
      </c>
      <c r="R2" s="39" t="s">
        <v>78</v>
      </c>
    </row>
    <row r="3" spans="1:18" ht="18" thickTop="1" x14ac:dyDescent="0.2">
      <c r="A3" s="40">
        <v>1</v>
      </c>
      <c r="B3" s="41" t="s">
        <v>82</v>
      </c>
      <c r="C3" s="41" t="s">
        <v>83</v>
      </c>
      <c r="D3" s="42" t="s">
        <v>84</v>
      </c>
      <c r="E3" s="42" t="s">
        <v>85</v>
      </c>
      <c r="F3" s="42" t="s">
        <v>85</v>
      </c>
      <c r="G3" s="42" t="s">
        <v>86</v>
      </c>
      <c r="H3" s="42" t="s">
        <v>87</v>
      </c>
      <c r="I3" s="42" t="s">
        <v>84</v>
      </c>
      <c r="J3" s="42" t="s">
        <v>85</v>
      </c>
      <c r="K3" s="43" t="s">
        <v>88</v>
      </c>
      <c r="L3" s="43" t="s">
        <v>89</v>
      </c>
      <c r="M3" s="44" t="s">
        <v>90</v>
      </c>
      <c r="N3" s="44" t="s">
        <v>91</v>
      </c>
      <c r="O3" s="44" t="s">
        <v>92</v>
      </c>
      <c r="P3" s="44" t="s">
        <v>93</v>
      </c>
      <c r="Q3" s="45" t="s">
        <v>94</v>
      </c>
      <c r="R3" s="46">
        <v>45836</v>
      </c>
    </row>
    <row r="4" spans="1:18" ht="17" customHeight="1" x14ac:dyDescent="0.2">
      <c r="A4" s="40">
        <v>2</v>
      </c>
      <c r="B4" s="41" t="s">
        <v>95</v>
      </c>
      <c r="C4" s="41" t="s">
        <v>96</v>
      </c>
      <c r="D4" s="42" t="s">
        <v>85</v>
      </c>
      <c r="E4" s="42" t="s">
        <v>85</v>
      </c>
      <c r="F4" s="42" t="s">
        <v>85</v>
      </c>
      <c r="G4" s="42" t="s">
        <v>97</v>
      </c>
      <c r="H4" s="42" t="s">
        <v>98</v>
      </c>
      <c r="I4" s="42" t="s">
        <v>85</v>
      </c>
      <c r="J4" s="42" t="s">
        <v>85</v>
      </c>
      <c r="K4" s="43" t="s">
        <v>88</v>
      </c>
      <c r="L4" s="47" t="s">
        <v>99</v>
      </c>
      <c r="M4" s="44" t="s">
        <v>90</v>
      </c>
      <c r="N4" s="44" t="s">
        <v>100</v>
      </c>
      <c r="O4" s="44" t="s">
        <v>92</v>
      </c>
      <c r="P4" s="44" t="s">
        <v>101</v>
      </c>
      <c r="Q4" s="45" t="s">
        <v>102</v>
      </c>
      <c r="R4" s="46">
        <v>45837</v>
      </c>
    </row>
    <row r="5" spans="1:18" ht="15.75" customHeight="1" x14ac:dyDescent="0.2">
      <c r="A5" s="40">
        <v>3</v>
      </c>
      <c r="B5" s="41" t="s">
        <v>103</v>
      </c>
      <c r="C5" s="41" t="s">
        <v>104</v>
      </c>
      <c r="D5" s="42" t="s">
        <v>85</v>
      </c>
      <c r="E5" s="42" t="s">
        <v>85</v>
      </c>
      <c r="F5" s="42" t="s">
        <v>85</v>
      </c>
      <c r="G5" s="42" t="s">
        <v>105</v>
      </c>
      <c r="H5" s="42" t="s">
        <v>106</v>
      </c>
      <c r="I5" s="42" t="s">
        <v>85</v>
      </c>
      <c r="J5" s="42" t="s">
        <v>85</v>
      </c>
      <c r="K5" s="43" t="s">
        <v>88</v>
      </c>
      <c r="L5" s="47" t="s">
        <v>107</v>
      </c>
      <c r="M5" s="44" t="s">
        <v>108</v>
      </c>
      <c r="O5" s="44" t="s">
        <v>109</v>
      </c>
      <c r="P5" s="44" t="s">
        <v>110</v>
      </c>
      <c r="Q5" s="45" t="s">
        <v>111</v>
      </c>
      <c r="R5" s="46">
        <v>45838</v>
      </c>
    </row>
    <row r="6" spans="1:18" ht="15.75" customHeight="1" x14ac:dyDescent="0.2">
      <c r="A6" s="40">
        <v>4</v>
      </c>
      <c r="B6" s="41" t="s">
        <v>112</v>
      </c>
      <c r="C6" s="41" t="s">
        <v>104</v>
      </c>
      <c r="D6" s="42" t="s">
        <v>85</v>
      </c>
      <c r="E6" s="42" t="s">
        <v>85</v>
      </c>
      <c r="F6" s="42" t="s">
        <v>85</v>
      </c>
      <c r="G6" s="42" t="s">
        <v>113</v>
      </c>
      <c r="H6" s="42" t="s">
        <v>114</v>
      </c>
      <c r="I6" s="42" t="s">
        <v>85</v>
      </c>
      <c r="J6" s="42" t="s">
        <v>85</v>
      </c>
      <c r="K6" s="43" t="s">
        <v>88</v>
      </c>
      <c r="L6" s="43" t="s">
        <v>115</v>
      </c>
      <c r="M6" s="44" t="s">
        <v>108</v>
      </c>
      <c r="O6" s="44" t="s">
        <v>116</v>
      </c>
      <c r="P6" s="44" t="s">
        <v>117</v>
      </c>
      <c r="Q6" s="45" t="s">
        <v>118</v>
      </c>
      <c r="R6" s="46">
        <v>45839</v>
      </c>
    </row>
    <row r="7" spans="1:18" ht="15.75" customHeight="1" x14ac:dyDescent="0.2">
      <c r="A7" s="40">
        <v>5</v>
      </c>
      <c r="B7" s="41" t="s">
        <v>119</v>
      </c>
      <c r="C7" s="41" t="s">
        <v>83</v>
      </c>
      <c r="D7" s="42" t="s">
        <v>85</v>
      </c>
      <c r="E7" s="42" t="s">
        <v>85</v>
      </c>
      <c r="F7" s="42" t="s">
        <v>85</v>
      </c>
      <c r="G7" s="42" t="s">
        <v>120</v>
      </c>
      <c r="H7" s="42" t="s">
        <v>121</v>
      </c>
      <c r="I7" s="42" t="s">
        <v>85</v>
      </c>
      <c r="J7" s="42" t="s">
        <v>85</v>
      </c>
      <c r="K7" s="43" t="s">
        <v>88</v>
      </c>
      <c r="L7" s="43" t="s">
        <v>122</v>
      </c>
      <c r="M7" s="44" t="s">
        <v>108</v>
      </c>
      <c r="N7" s="44" t="s">
        <v>123</v>
      </c>
      <c r="O7" s="44" t="s">
        <v>116</v>
      </c>
      <c r="P7" s="44" t="s">
        <v>124</v>
      </c>
      <c r="Q7" s="45" t="s">
        <v>125</v>
      </c>
      <c r="R7" s="46">
        <v>45413</v>
      </c>
    </row>
    <row r="8" spans="1:18" ht="15.75" customHeight="1" x14ac:dyDescent="0.2">
      <c r="A8" s="40">
        <v>6</v>
      </c>
      <c r="B8" s="41" t="s">
        <v>126</v>
      </c>
      <c r="C8" s="41" t="s">
        <v>96</v>
      </c>
      <c r="D8" s="42" t="s">
        <v>85</v>
      </c>
      <c r="E8" s="42" t="s">
        <v>85</v>
      </c>
      <c r="F8" s="42" t="s">
        <v>85</v>
      </c>
      <c r="G8" s="42" t="s">
        <v>127</v>
      </c>
      <c r="H8" s="42" t="s">
        <v>114</v>
      </c>
      <c r="I8" s="42" t="s">
        <v>85</v>
      </c>
      <c r="J8" s="42" t="s">
        <v>85</v>
      </c>
      <c r="K8" s="43" t="s">
        <v>128</v>
      </c>
      <c r="L8" s="43" t="s">
        <v>129</v>
      </c>
      <c r="M8" s="44" t="s">
        <v>108</v>
      </c>
      <c r="O8" s="44" t="s">
        <v>109</v>
      </c>
      <c r="P8" s="44" t="s">
        <v>130</v>
      </c>
      <c r="Q8" s="45" t="s">
        <v>131</v>
      </c>
      <c r="R8" s="46">
        <v>45475</v>
      </c>
    </row>
    <row r="9" spans="1:18" ht="15.75" customHeight="1" x14ac:dyDescent="0.2">
      <c r="A9" s="40">
        <v>7</v>
      </c>
      <c r="B9" s="41" t="s">
        <v>132</v>
      </c>
      <c r="C9" s="41" t="s">
        <v>83</v>
      </c>
      <c r="D9" s="42" t="s">
        <v>85</v>
      </c>
      <c r="E9" s="42" t="s">
        <v>85</v>
      </c>
      <c r="F9" s="42" t="s">
        <v>85</v>
      </c>
      <c r="G9" s="42" t="s">
        <v>113</v>
      </c>
      <c r="H9" s="42" t="s">
        <v>133</v>
      </c>
      <c r="I9" s="42" t="s">
        <v>85</v>
      </c>
      <c r="J9" s="42" t="s">
        <v>85</v>
      </c>
      <c r="K9" s="43" t="s">
        <v>88</v>
      </c>
      <c r="L9" s="43" t="s">
        <v>134</v>
      </c>
      <c r="M9" s="44" t="s">
        <v>135</v>
      </c>
      <c r="N9" s="44" t="s">
        <v>136</v>
      </c>
      <c r="O9" s="44" t="s">
        <v>92</v>
      </c>
      <c r="P9" s="44" t="s">
        <v>137</v>
      </c>
      <c r="Q9" s="45" t="s">
        <v>138</v>
      </c>
      <c r="R9" s="46">
        <v>45476</v>
      </c>
    </row>
    <row r="10" spans="1:18" ht="15.75" customHeight="1" x14ac:dyDescent="0.2">
      <c r="A10" s="40">
        <v>8</v>
      </c>
      <c r="B10" s="41" t="s">
        <v>139</v>
      </c>
      <c r="C10" s="41" t="s">
        <v>104</v>
      </c>
      <c r="D10" s="42" t="s">
        <v>85</v>
      </c>
      <c r="E10" s="42" t="s">
        <v>85</v>
      </c>
      <c r="F10" s="42" t="s">
        <v>85</v>
      </c>
      <c r="G10" s="42" t="s">
        <v>140</v>
      </c>
      <c r="H10" s="42" t="s">
        <v>141</v>
      </c>
      <c r="I10" s="42" t="s">
        <v>85</v>
      </c>
      <c r="J10" s="42" t="s">
        <v>85</v>
      </c>
      <c r="K10" s="43" t="s">
        <v>142</v>
      </c>
      <c r="L10" s="43" t="s">
        <v>143</v>
      </c>
      <c r="M10" s="44" t="s">
        <v>108</v>
      </c>
      <c r="O10" s="44" t="s">
        <v>116</v>
      </c>
      <c r="P10" s="44" t="s">
        <v>144</v>
      </c>
      <c r="Q10" s="45" t="s">
        <v>145</v>
      </c>
      <c r="R10" s="46">
        <v>45477</v>
      </c>
    </row>
    <row r="11" spans="1:18" ht="15.75" customHeight="1" x14ac:dyDescent="0.2">
      <c r="A11" s="40">
        <v>9</v>
      </c>
      <c r="B11" s="41" t="s">
        <v>146</v>
      </c>
      <c r="C11" s="41" t="s">
        <v>96</v>
      </c>
      <c r="D11" s="42" t="s">
        <v>85</v>
      </c>
      <c r="E11" s="42" t="s">
        <v>85</v>
      </c>
      <c r="F11" s="42" t="s">
        <v>85</v>
      </c>
      <c r="G11" s="42" t="s">
        <v>105</v>
      </c>
      <c r="H11" s="42" t="s">
        <v>147</v>
      </c>
      <c r="I11" s="42" t="s">
        <v>85</v>
      </c>
      <c r="J11" s="42" t="s">
        <v>85</v>
      </c>
      <c r="K11" s="43" t="s">
        <v>88</v>
      </c>
      <c r="L11" s="43" t="s">
        <v>148</v>
      </c>
      <c r="M11" s="44" t="s">
        <v>90</v>
      </c>
      <c r="N11" s="44" t="s">
        <v>149</v>
      </c>
      <c r="O11" s="44" t="s">
        <v>92</v>
      </c>
      <c r="P11" s="44" t="s">
        <v>150</v>
      </c>
      <c r="Q11" s="45" t="s">
        <v>118</v>
      </c>
      <c r="R11" s="46">
        <v>45478</v>
      </c>
    </row>
    <row r="12" spans="1:18" ht="15.75" customHeight="1" x14ac:dyDescent="0.2">
      <c r="A12" s="40">
        <v>10</v>
      </c>
      <c r="B12" s="41" t="s">
        <v>151</v>
      </c>
      <c r="C12" s="41" t="s">
        <v>96</v>
      </c>
      <c r="D12" s="42" t="s">
        <v>85</v>
      </c>
      <c r="E12" s="42" t="s">
        <v>85</v>
      </c>
      <c r="F12" s="42" t="s">
        <v>85</v>
      </c>
      <c r="G12" s="42" t="s">
        <v>140</v>
      </c>
      <c r="H12" s="42" t="s">
        <v>152</v>
      </c>
      <c r="I12" s="42" t="s">
        <v>85</v>
      </c>
      <c r="J12" s="42" t="s">
        <v>85</v>
      </c>
      <c r="K12" s="43" t="s">
        <v>128</v>
      </c>
      <c r="L12" s="43" t="s">
        <v>153</v>
      </c>
      <c r="M12" s="44" t="s">
        <v>108</v>
      </c>
      <c r="O12" s="44" t="s">
        <v>109</v>
      </c>
      <c r="P12" s="44" t="s">
        <v>154</v>
      </c>
      <c r="Q12" s="45" t="s">
        <v>155</v>
      </c>
      <c r="R12" s="46">
        <v>45479</v>
      </c>
    </row>
    <row r="13" spans="1:18" ht="15.75" customHeight="1" x14ac:dyDescent="0.2">
      <c r="A13" s="40">
        <v>11</v>
      </c>
      <c r="B13" s="41" t="s">
        <v>156</v>
      </c>
      <c r="C13" s="41" t="s">
        <v>104</v>
      </c>
      <c r="D13" s="42" t="s">
        <v>85</v>
      </c>
      <c r="E13" s="42" t="s">
        <v>85</v>
      </c>
      <c r="F13" s="42" t="s">
        <v>85</v>
      </c>
      <c r="G13" s="42" t="s">
        <v>157</v>
      </c>
      <c r="H13" s="42" t="s">
        <v>158</v>
      </c>
      <c r="I13" s="42" t="s">
        <v>85</v>
      </c>
      <c r="J13" s="42" t="s">
        <v>85</v>
      </c>
      <c r="K13" s="43" t="s">
        <v>128</v>
      </c>
      <c r="L13" s="43" t="s">
        <v>159</v>
      </c>
      <c r="M13" s="44" t="s">
        <v>108</v>
      </c>
      <c r="O13" s="44" t="s">
        <v>109</v>
      </c>
      <c r="P13" s="44" t="s">
        <v>160</v>
      </c>
      <c r="Q13" s="45" t="s">
        <v>161</v>
      </c>
      <c r="R13" s="46">
        <v>45443</v>
      </c>
    </row>
    <row r="14" spans="1:18" ht="15.75" customHeight="1" x14ac:dyDescent="0.2">
      <c r="A14" s="40">
        <v>12</v>
      </c>
      <c r="B14" s="41" t="s">
        <v>162</v>
      </c>
      <c r="C14" s="41" t="s">
        <v>83</v>
      </c>
      <c r="D14" s="42" t="s">
        <v>85</v>
      </c>
      <c r="E14" s="42" t="s">
        <v>85</v>
      </c>
      <c r="F14" s="42" t="s">
        <v>85</v>
      </c>
      <c r="G14" s="42" t="s">
        <v>105</v>
      </c>
      <c r="H14" s="42" t="s">
        <v>163</v>
      </c>
      <c r="I14" s="42" t="s">
        <v>85</v>
      </c>
      <c r="J14" s="42" t="s">
        <v>85</v>
      </c>
      <c r="K14" s="43" t="s">
        <v>142</v>
      </c>
      <c r="L14" s="43" t="s">
        <v>164</v>
      </c>
      <c r="M14" s="44" t="s">
        <v>108</v>
      </c>
      <c r="O14" s="44" t="s">
        <v>116</v>
      </c>
      <c r="P14" s="44" t="s">
        <v>165</v>
      </c>
      <c r="Q14" s="45" t="s">
        <v>166</v>
      </c>
      <c r="R14" s="46">
        <v>45481</v>
      </c>
    </row>
    <row r="15" spans="1:18" ht="15.75" customHeight="1" x14ac:dyDescent="0.2">
      <c r="A15" s="40">
        <v>13</v>
      </c>
      <c r="B15" s="41" t="s">
        <v>167</v>
      </c>
      <c r="C15" s="41" t="s">
        <v>83</v>
      </c>
      <c r="D15" s="42" t="s">
        <v>85</v>
      </c>
      <c r="E15" s="42" t="s">
        <v>85</v>
      </c>
      <c r="F15" s="42" t="s">
        <v>85</v>
      </c>
      <c r="G15" s="42" t="s">
        <v>168</v>
      </c>
      <c r="H15" s="42" t="s">
        <v>169</v>
      </c>
      <c r="I15" s="42" t="s">
        <v>85</v>
      </c>
      <c r="J15" s="42" t="s">
        <v>85</v>
      </c>
      <c r="K15" s="43" t="s">
        <v>88</v>
      </c>
      <c r="L15" s="43" t="s">
        <v>170</v>
      </c>
      <c r="M15" s="44" t="s">
        <v>90</v>
      </c>
      <c r="N15" s="44" t="s">
        <v>171</v>
      </c>
      <c r="O15" s="44" t="s">
        <v>92</v>
      </c>
      <c r="P15" s="44" t="s">
        <v>172</v>
      </c>
      <c r="Q15" s="45" t="s">
        <v>173</v>
      </c>
      <c r="R15" s="46">
        <v>45482</v>
      </c>
    </row>
    <row r="16" spans="1:18" ht="15.75" customHeight="1" x14ac:dyDescent="0.2">
      <c r="A16" s="40">
        <v>14</v>
      </c>
      <c r="B16" s="41" t="s">
        <v>174</v>
      </c>
      <c r="C16" s="41" t="s">
        <v>83</v>
      </c>
      <c r="D16" s="42" t="s">
        <v>85</v>
      </c>
      <c r="E16" s="42" t="s">
        <v>85</v>
      </c>
      <c r="F16" s="42" t="s">
        <v>85</v>
      </c>
      <c r="G16" s="42" t="s">
        <v>157</v>
      </c>
      <c r="H16" s="42" t="s">
        <v>175</v>
      </c>
      <c r="I16" s="42" t="s">
        <v>85</v>
      </c>
      <c r="J16" s="42" t="s">
        <v>85</v>
      </c>
      <c r="K16" s="43" t="s">
        <v>142</v>
      </c>
      <c r="L16" s="43" t="s">
        <v>176</v>
      </c>
      <c r="M16" s="44" t="s">
        <v>108</v>
      </c>
      <c r="O16" s="44" t="s">
        <v>116</v>
      </c>
      <c r="P16" s="44" t="s">
        <v>177</v>
      </c>
      <c r="Q16" s="45" t="s">
        <v>178</v>
      </c>
      <c r="R16" s="46">
        <v>45483</v>
      </c>
    </row>
    <row r="17" spans="1:18" ht="15.75" customHeight="1" x14ac:dyDescent="0.2">
      <c r="A17" s="40">
        <v>15</v>
      </c>
      <c r="B17" s="41" t="s">
        <v>179</v>
      </c>
      <c r="C17" s="41" t="s">
        <v>96</v>
      </c>
      <c r="D17" s="42" t="s">
        <v>85</v>
      </c>
      <c r="E17" s="42" t="s">
        <v>85</v>
      </c>
      <c r="F17" s="42" t="s">
        <v>85</v>
      </c>
      <c r="G17" s="42" t="s">
        <v>105</v>
      </c>
      <c r="H17" s="42" t="s">
        <v>180</v>
      </c>
      <c r="I17" s="42" t="s">
        <v>85</v>
      </c>
      <c r="J17" s="42" t="s">
        <v>85</v>
      </c>
      <c r="K17" s="43" t="s">
        <v>88</v>
      </c>
      <c r="L17" s="43" t="s">
        <v>181</v>
      </c>
      <c r="M17" s="44" t="s">
        <v>108</v>
      </c>
      <c r="O17" s="44" t="s">
        <v>109</v>
      </c>
      <c r="P17" s="44" t="s">
        <v>182</v>
      </c>
      <c r="Q17" s="45" t="s">
        <v>183</v>
      </c>
      <c r="R17" s="46">
        <v>45456</v>
      </c>
    </row>
  </sheetData>
  <mergeCells count="5">
    <mergeCell ref="Q1:R1"/>
    <mergeCell ref="A1:C1"/>
    <mergeCell ref="K1:L1"/>
    <mergeCell ref="M1:N1"/>
    <mergeCell ref="D1:J1"/>
  </mergeCells>
  <dataValidations count="19">
    <dataValidation allowBlank="1" showInputMessage="1" showErrorMessage="1" prompt="Add the entry date and update as needed." sqref="R2" xr:uid="{A07D60B8-8C40-0840-8716-BFBC61256C72}"/>
    <dataValidation allowBlank="1" showInputMessage="1" showErrorMessage="1" prompt="Throughout the inventorying process, it is important for your organization to document what it does not know. Use this space to record any remaining questions or considerations necessary for post-quantum improvements._x000a_" sqref="Q1:R1" xr:uid="{550E52F4-E42C-B344-A539-4352320B17B9}"/>
    <dataValidation allowBlank="1" showInputMessage="1" showErrorMessage="1" prompt="This set of entries identifies the asset, its purpose and functionality, as well as any other relevant information about the asset._x000a_" sqref="C1" xr:uid="{0E173646-88C5-0D41-8FE2-08AFD6399808}"/>
    <dataValidation allowBlank="1" showInputMessage="1" showErrorMessage="1" prompt="Categorize the asset's cryptographic vulnerability to a CRQC and record additional information regarding the asset's PQC status._x000a_" sqref="K1" xr:uid="{143EA748-1656-CF44-AC99-A67677463D63}"/>
    <dataValidation allowBlank="1" showInputMessage="1" showErrorMessage="1" prompt="This set of entries determines where the asset is in its lifecycle and what priority level it takes for migrating to PQC._x000a_" sqref="M1" xr:uid="{F01A530F-1B36-D046-813E-05F9A647658D}"/>
    <dataValidation allowBlank="1" showInputMessage="1" showErrorMessage="1" prompt="List any internal identifier for this specific asset entry. " sqref="A2" xr:uid="{277CECD3-081B-8246-B13D-20B4EC07A3F6}"/>
    <dataValidation allowBlank="1" showInputMessage="1" showErrorMessage="1" prompt="Pull existing database/tracking system of IT assets." sqref="B2" xr:uid="{56A84ADF-73FD-C34C-B3BB-D7B6A577C243}"/>
    <dataValidation allowBlank="1" showInputMessage="1" showErrorMessage="1" prompt="Record who the name of the individual internal to your organization in charge of operating the system." sqref="D2" xr:uid="{6DDC802B-3955-724C-B447-14877114A0FA}"/>
    <dataValidation allowBlank="1" showInputMessage="1" showErrorMessage="1" prompt="Record who the email of the individual internal to your organization in charge of operating the system." sqref="E2" xr:uid="{29474C5B-EBDB-EE41-BACD-B9A725DBD0CA}"/>
    <dataValidation allowBlank="1" showInputMessage="1" showErrorMessage="1" prompt="Record who the phone number of the individual internal to your organization in charge of operating the system." sqref="F2" xr:uid="{D6CB29A6-6A22-E14F-8688-904A14DC7C75}"/>
    <dataValidation allowBlank="1" showInputMessage="1" showErrorMessage="1" prompt="If applicable, document the organization from which the system was acquired." sqref="H2" xr:uid="{99131AF4-49E8-7946-8004-5574D1280499}"/>
    <dataValidation allowBlank="1" showInputMessage="1" showErrorMessage="1" prompt="If applicable, record the name of the main POC at the vendor organization." sqref="I2" xr:uid="{D07B7BD9-F942-3444-AD22-B2B2677B11CE}"/>
    <dataValidation allowBlank="1" showInputMessage="1" showErrorMessage="1" prompt="If applicable, document the email address of the vendor POC._x000a_" sqref="J2" xr:uid="{31F99F79-6334-BC40-8B31-5FACB507B770}"/>
    <dataValidation allowBlank="1" showInputMessage="1" showErrorMessage="1" prompt="Record any additional information such as what known or potential vulnerabilities exist, as well as what mitigations have been taken for the asset. " sqref="L2" xr:uid="{4C911F96-52DB-724A-8236-E78DCD74B6F0}"/>
    <dataValidation allowBlank="1" showInputMessage="1" showErrorMessage="1" prompt="Record the date when this asset’s disposition is planned. " sqref="N2" xr:uid="{5809918B-31C0-1D44-B66A-FC486DB70FCF}"/>
    <dataValidation allowBlank="1" showInputMessage="1" showErrorMessage="1" prompt="Indicate the asset’s migration priority level. For this column, it is up to you organization’s leadership to determine its own asset prioritization criteria." sqref="O2" xr:uid="{295A9594-7C5D-2A43-95CD-28FBDA9EE5A9}"/>
    <dataValidation allowBlank="1" showInputMessage="1" showErrorMessage="1" prompt="Record any additional information regarding the urgency or priority of this asset’s migration to PQC." sqref="P2" xr:uid="{426FEAE8-B0D3-C848-83DC-7CA75D0C0500}"/>
    <dataValidation allowBlank="1" showInputMessage="1" showErrorMessage="1" prompt="For each cell with no available response, put “Unknown” and record any additional notes about the information needed." sqref="Q2" xr:uid="{10E67EE0-3A02-AD4D-B0CD-E66D5DF58216}"/>
    <dataValidation allowBlank="1" showInputMessage="1" showErrorMessage="1" sqref="G1:G1048576 D1:J1 R3:R1048576" xr:uid="{3D9B85CD-E942-4E75-B8E3-A5D6931D3EEA}"/>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D869DC03-CBCF-7445-9943-4E9F4A592ED4}">
          <x14:formula1>
            <xm:f>'Spreadsheet Customizations'!$A$9:$A$12</xm:f>
          </x14:formula1>
          <xm:sqref>C3:C1048576</xm:sqref>
        </x14:dataValidation>
        <x14:dataValidation type="list" allowBlank="1" showInputMessage="1" showErrorMessage="1" xr:uid="{FCA14C8E-C8AF-2544-A2D6-93C9F37E9C35}">
          <x14:formula1>
            <xm:f>'Spreadsheet Customizations'!$A$23:$A$25</xm:f>
          </x14:formula1>
          <xm:sqref>K3:K1048576</xm:sqref>
        </x14:dataValidation>
        <x14:dataValidation type="list" allowBlank="1" showInputMessage="1" showErrorMessage="1" xr:uid="{B7B97071-0AEE-0F41-91D1-4DEA00E03FD4}">
          <x14:formula1>
            <xm:f>'Spreadsheet Customizations'!$A$32:$A$35</xm:f>
          </x14:formula1>
          <xm:sqref>M3:M1048576</xm:sqref>
        </x14:dataValidation>
        <x14:dataValidation type="list" allowBlank="1" showInputMessage="1" showErrorMessage="1" xr:uid="{B315A7D1-F5F1-4FA6-8ECA-D88A6BEA5723}">
          <x14:formula1>
            <xm:f>'Spreadsheet Customizations'!$A$37:$A$39</xm:f>
          </x14:formula1>
          <xm:sqref>O3:O1048576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4DABB-A28C-405D-9EFF-A4D985665038}">
  <dimension ref="A2:V48"/>
  <sheetViews>
    <sheetView workbookViewId="0">
      <selection activeCell="J2" sqref="J2"/>
    </sheetView>
  </sheetViews>
  <sheetFormatPr baseColWidth="10" defaultColWidth="9" defaultRowHeight="16" x14ac:dyDescent="0.2"/>
  <cols>
    <col min="1" max="1" width="18.6640625" style="24" customWidth="1"/>
    <col min="2" max="13" width="9" style="24"/>
    <col min="14" max="14" width="10.6640625" style="24" customWidth="1"/>
    <col min="15" max="16384" width="9" style="24"/>
  </cols>
  <sheetData>
    <row r="2" spans="8:8" ht="34" x14ac:dyDescent="0.4">
      <c r="H2" s="25" t="s">
        <v>184</v>
      </c>
    </row>
    <row r="22" spans="1:22" x14ac:dyDescent="0.2">
      <c r="U22" s="26"/>
      <c r="V22" s="26"/>
    </row>
    <row r="23" spans="1:22" x14ac:dyDescent="0.2">
      <c r="A23" s="27"/>
      <c r="U23" s="26"/>
      <c r="V23" s="26"/>
    </row>
    <row r="24" spans="1:22" x14ac:dyDescent="0.2">
      <c r="A24" s="27"/>
      <c r="U24" s="26"/>
      <c r="V24" s="26"/>
    </row>
    <row r="25" spans="1:22" x14ac:dyDescent="0.2">
      <c r="A25" s="27"/>
      <c r="U25" s="26"/>
      <c r="V25" s="26"/>
    </row>
    <row r="26" spans="1:22" x14ac:dyDescent="0.2">
      <c r="U26" s="26"/>
      <c r="V26" s="26"/>
    </row>
    <row r="44" spans="13:14" x14ac:dyDescent="0.2">
      <c r="M44" s="28"/>
      <c r="N44" s="28"/>
    </row>
    <row r="45" spans="13:14" x14ac:dyDescent="0.2">
      <c r="M45" s="28"/>
      <c r="N45" s="28"/>
    </row>
    <row r="46" spans="13:14" x14ac:dyDescent="0.2">
      <c r="M46" s="28"/>
      <c r="N46" s="28"/>
    </row>
    <row r="47" spans="13:14" x14ac:dyDescent="0.2">
      <c r="M47" s="28"/>
      <c r="N47" s="28"/>
    </row>
    <row r="48" spans="13:14" x14ac:dyDescent="0.2">
      <c r="M48" s="28"/>
      <c r="N48" s="28"/>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CA1790C-5BEB-4E4B-8F0A-4ABFFC857A1F}">
          <x14:formula1>
            <xm:f>'Baseline Inventory'!$B$36:$B$38</xm:f>
          </x14:formula1>
          <xm:sqref>U25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B6472-5935-4D09-AA45-D8EFDBA973B9}">
  <dimension ref="A1:R96"/>
  <sheetViews>
    <sheetView workbookViewId="0">
      <selection activeCell="L92" sqref="L92"/>
    </sheetView>
  </sheetViews>
  <sheetFormatPr baseColWidth="10" defaultColWidth="8.83203125" defaultRowHeight="16" x14ac:dyDescent="0.2"/>
  <cols>
    <col min="1" max="1" width="35.6640625" style="9" customWidth="1"/>
    <col min="2" max="4" width="30.33203125" style="9" customWidth="1"/>
    <col min="5" max="5" width="44.33203125" style="9" customWidth="1"/>
    <col min="6" max="6" width="23.83203125" style="9" customWidth="1"/>
    <col min="7" max="16384" width="8.83203125" style="9"/>
  </cols>
  <sheetData>
    <row r="1" spans="1:18" ht="33" x14ac:dyDescent="0.4">
      <c r="A1" s="72" t="s">
        <v>375</v>
      </c>
    </row>
    <row r="2" spans="1:18" ht="17" customHeight="1" x14ac:dyDescent="0.2">
      <c r="A2" s="96" t="s">
        <v>185</v>
      </c>
      <c r="B2" s="96"/>
    </row>
    <row r="3" spans="1:18" ht="14.25" customHeight="1" x14ac:dyDescent="0.2">
      <c r="A3" s="97" t="s">
        <v>391</v>
      </c>
      <c r="B3" s="98"/>
      <c r="C3" s="98"/>
      <c r="D3" s="98"/>
      <c r="E3" s="98"/>
      <c r="F3" s="98"/>
      <c r="G3" s="98"/>
      <c r="H3" s="98"/>
      <c r="I3" s="98"/>
      <c r="J3" s="98"/>
      <c r="K3" s="98"/>
      <c r="L3" s="98"/>
      <c r="M3" s="98"/>
      <c r="N3" s="98"/>
      <c r="O3" s="98"/>
      <c r="P3" s="98"/>
      <c r="Q3" s="98"/>
      <c r="R3" s="98"/>
    </row>
    <row r="4" spans="1:18" ht="134.25" customHeight="1" x14ac:dyDescent="0.2">
      <c r="A4" s="98"/>
      <c r="B4" s="98"/>
      <c r="C4" s="98"/>
      <c r="D4" s="98"/>
      <c r="E4" s="98"/>
      <c r="F4" s="98"/>
      <c r="G4" s="98"/>
      <c r="H4" s="98"/>
      <c r="I4" s="98"/>
      <c r="J4" s="98"/>
      <c r="K4" s="98"/>
      <c r="L4" s="98"/>
      <c r="M4" s="98"/>
      <c r="N4" s="98"/>
      <c r="O4" s="98"/>
      <c r="P4" s="98"/>
      <c r="Q4" s="98"/>
      <c r="R4" s="98"/>
    </row>
    <row r="5" spans="1:18" ht="19.5" hidden="1" customHeight="1" x14ac:dyDescent="0.2">
      <c r="A5" s="98"/>
      <c r="B5" s="98"/>
      <c r="C5" s="98"/>
      <c r="D5" s="98"/>
      <c r="E5" s="98"/>
      <c r="F5" s="98"/>
      <c r="G5" s="98"/>
      <c r="H5" s="98"/>
      <c r="I5" s="98"/>
      <c r="J5" s="98"/>
      <c r="K5" s="98"/>
      <c r="L5" s="98"/>
      <c r="M5" s="98"/>
      <c r="N5" s="98"/>
      <c r="O5" s="98"/>
      <c r="P5" s="98"/>
      <c r="Q5" s="98"/>
      <c r="R5" s="98"/>
    </row>
    <row r="6" spans="1:18" ht="14.25" customHeight="1" x14ac:dyDescent="0.2"/>
    <row r="8" spans="1:18" ht="17" x14ac:dyDescent="0.2">
      <c r="B8" s="9" t="s">
        <v>186</v>
      </c>
      <c r="C8" s="9" t="s">
        <v>187</v>
      </c>
      <c r="D8" s="9" t="s">
        <v>188</v>
      </c>
      <c r="E8" s="9" t="s">
        <v>189</v>
      </c>
      <c r="F8" s="9" t="s">
        <v>190</v>
      </c>
    </row>
    <row r="9" spans="1:18" ht="34" x14ac:dyDescent="0.2">
      <c r="B9" s="9" t="s">
        <v>191</v>
      </c>
      <c r="C9" s="9" t="s">
        <v>192</v>
      </c>
      <c r="D9" s="9" t="s">
        <v>193</v>
      </c>
      <c r="E9" s="9" t="s">
        <v>194</v>
      </c>
      <c r="F9" s="50" t="s">
        <v>195</v>
      </c>
    </row>
    <row r="10" spans="1:18" ht="34" x14ac:dyDescent="0.2">
      <c r="B10" s="9" t="s">
        <v>196</v>
      </c>
      <c r="C10" s="9" t="s">
        <v>197</v>
      </c>
      <c r="E10" s="9" t="s">
        <v>198</v>
      </c>
      <c r="F10" s="51" t="s">
        <v>199</v>
      </c>
    </row>
    <row r="11" spans="1:18" ht="17" x14ac:dyDescent="0.2">
      <c r="B11" s="9" t="s">
        <v>200</v>
      </c>
      <c r="C11" s="9" t="s">
        <v>201</v>
      </c>
      <c r="D11" s="9" t="s">
        <v>202</v>
      </c>
      <c r="E11" s="9" t="s">
        <v>194</v>
      </c>
      <c r="F11" s="50" t="s">
        <v>195</v>
      </c>
    </row>
    <row r="12" spans="1:18" ht="17" x14ac:dyDescent="0.2">
      <c r="B12" s="9" t="s">
        <v>203</v>
      </c>
      <c r="D12" s="9" t="s">
        <v>204</v>
      </c>
      <c r="E12" s="9" t="s">
        <v>194</v>
      </c>
      <c r="F12" s="50" t="s">
        <v>195</v>
      </c>
    </row>
    <row r="13" spans="1:18" ht="17" x14ac:dyDescent="0.2">
      <c r="B13" s="9" t="s">
        <v>205</v>
      </c>
      <c r="C13" s="9" t="s">
        <v>206</v>
      </c>
      <c r="E13" s="9" t="s">
        <v>207</v>
      </c>
      <c r="F13" s="51" t="s">
        <v>199</v>
      </c>
    </row>
    <row r="14" spans="1:18" ht="17" x14ac:dyDescent="0.2">
      <c r="B14" s="9" t="s">
        <v>208</v>
      </c>
      <c r="E14" s="9" t="s">
        <v>194</v>
      </c>
      <c r="F14" s="50" t="s">
        <v>195</v>
      </c>
    </row>
    <row r="15" spans="1:18" ht="17" x14ac:dyDescent="0.2">
      <c r="B15" s="9" t="s">
        <v>209</v>
      </c>
      <c r="C15" s="9" t="s">
        <v>210</v>
      </c>
      <c r="E15" s="9" t="s">
        <v>211</v>
      </c>
      <c r="F15" s="52" t="s">
        <v>212</v>
      </c>
    </row>
    <row r="16" spans="1:18" ht="17" x14ac:dyDescent="0.2">
      <c r="B16" s="9" t="s">
        <v>213</v>
      </c>
      <c r="C16" t="s">
        <v>214</v>
      </c>
      <c r="E16" s="9" t="s">
        <v>215</v>
      </c>
      <c r="F16" s="52" t="s">
        <v>212</v>
      </c>
    </row>
    <row r="17" spans="2:6" ht="17" x14ac:dyDescent="0.2">
      <c r="B17" s="9" t="s">
        <v>216</v>
      </c>
      <c r="C17" s="9" t="s">
        <v>217</v>
      </c>
      <c r="E17" s="9" t="s">
        <v>207</v>
      </c>
      <c r="F17" s="51" t="s">
        <v>199</v>
      </c>
    </row>
    <row r="18" spans="2:6" ht="17" x14ac:dyDescent="0.2">
      <c r="B18" s="9" t="s">
        <v>218</v>
      </c>
      <c r="C18" s="9" t="s">
        <v>219</v>
      </c>
      <c r="E18" s="9" t="s">
        <v>194</v>
      </c>
      <c r="F18" s="54" t="s">
        <v>220</v>
      </c>
    </row>
    <row r="19" spans="2:6" ht="34" x14ac:dyDescent="0.2">
      <c r="B19" s="9" t="s">
        <v>221</v>
      </c>
      <c r="C19" s="9" t="s">
        <v>222</v>
      </c>
      <c r="D19" s="9" t="s">
        <v>223</v>
      </c>
      <c r="E19" s="9" t="s">
        <v>224</v>
      </c>
      <c r="F19" s="55" t="s">
        <v>225</v>
      </c>
    </row>
    <row r="20" spans="2:6" ht="17" x14ac:dyDescent="0.2">
      <c r="B20" s="9" t="s">
        <v>226</v>
      </c>
      <c r="C20" s="9" t="s">
        <v>227</v>
      </c>
      <c r="E20" s="9" t="s">
        <v>228</v>
      </c>
      <c r="F20" s="53" t="s">
        <v>229</v>
      </c>
    </row>
    <row r="21" spans="2:6" ht="34" x14ac:dyDescent="0.2">
      <c r="B21" s="9" t="s">
        <v>230</v>
      </c>
      <c r="C21" s="9" t="s">
        <v>231</v>
      </c>
      <c r="E21" s="9" t="s">
        <v>232</v>
      </c>
      <c r="F21" s="51" t="s">
        <v>199</v>
      </c>
    </row>
    <row r="22" spans="2:6" ht="17" x14ac:dyDescent="0.2">
      <c r="B22" s="9" t="s">
        <v>233</v>
      </c>
      <c r="C22" s="9" t="s">
        <v>234</v>
      </c>
      <c r="D22" s="9" t="s">
        <v>235</v>
      </c>
      <c r="E22" s="9" t="s">
        <v>236</v>
      </c>
      <c r="F22" s="55" t="s">
        <v>225</v>
      </c>
    </row>
    <row r="23" spans="2:6" ht="17" x14ac:dyDescent="0.2">
      <c r="B23" s="9" t="s">
        <v>237</v>
      </c>
      <c r="C23" s="9" t="s">
        <v>238</v>
      </c>
      <c r="D23" s="9" t="s">
        <v>239</v>
      </c>
      <c r="E23" s="32" t="s">
        <v>224</v>
      </c>
      <c r="F23" s="55" t="s">
        <v>225</v>
      </c>
    </row>
    <row r="24" spans="2:6" ht="17" x14ac:dyDescent="0.2">
      <c r="B24" s="9" t="s">
        <v>240</v>
      </c>
      <c r="C24" t="s">
        <v>241</v>
      </c>
      <c r="D24" s="9" t="s">
        <v>242</v>
      </c>
      <c r="E24" s="9" t="s">
        <v>236</v>
      </c>
      <c r="F24" s="55" t="s">
        <v>225</v>
      </c>
    </row>
    <row r="25" spans="2:6" ht="17" x14ac:dyDescent="0.2">
      <c r="B25" s="9" t="s">
        <v>242</v>
      </c>
      <c r="C25" t="s">
        <v>243</v>
      </c>
      <c r="D25" s="9" t="s">
        <v>240</v>
      </c>
      <c r="E25" s="9" t="s">
        <v>236</v>
      </c>
      <c r="F25" s="55" t="s">
        <v>225</v>
      </c>
    </row>
    <row r="26" spans="2:6" ht="17" x14ac:dyDescent="0.2">
      <c r="B26" s="9" t="s">
        <v>244</v>
      </c>
      <c r="D26" s="9" t="s">
        <v>245</v>
      </c>
      <c r="E26" s="32" t="s">
        <v>224</v>
      </c>
      <c r="F26" s="55" t="s">
        <v>225</v>
      </c>
    </row>
    <row r="27" spans="2:6" ht="17" x14ac:dyDescent="0.2">
      <c r="B27" s="9" t="s">
        <v>246</v>
      </c>
      <c r="E27" s="9" t="s">
        <v>236</v>
      </c>
      <c r="F27" s="50" t="s">
        <v>195</v>
      </c>
    </row>
    <row r="28" spans="2:6" ht="17" x14ac:dyDescent="0.2">
      <c r="B28" s="9" t="s">
        <v>247</v>
      </c>
      <c r="C28" s="9" t="s">
        <v>248</v>
      </c>
      <c r="E28" s="32" t="s">
        <v>224</v>
      </c>
      <c r="F28" s="50" t="s">
        <v>195</v>
      </c>
    </row>
    <row r="29" spans="2:6" ht="17" x14ac:dyDescent="0.2">
      <c r="B29" s="9" t="s">
        <v>249</v>
      </c>
      <c r="C29" s="9" t="s">
        <v>250</v>
      </c>
      <c r="E29" s="9" t="s">
        <v>207</v>
      </c>
      <c r="F29" s="51" t="s">
        <v>199</v>
      </c>
    </row>
    <row r="30" spans="2:6" ht="17" x14ac:dyDescent="0.2">
      <c r="B30" s="9" t="s">
        <v>251</v>
      </c>
      <c r="C30" t="s">
        <v>252</v>
      </c>
      <c r="E30" s="9" t="s">
        <v>253</v>
      </c>
      <c r="F30" s="55" t="s">
        <v>225</v>
      </c>
    </row>
    <row r="31" spans="2:6" ht="17" x14ac:dyDescent="0.2">
      <c r="B31" s="9" t="s">
        <v>254</v>
      </c>
      <c r="C31" t="s">
        <v>255</v>
      </c>
      <c r="E31" s="9" t="s">
        <v>198</v>
      </c>
      <c r="F31" s="51" t="s">
        <v>199</v>
      </c>
    </row>
    <row r="32" spans="2:6" ht="17" x14ac:dyDescent="0.2">
      <c r="B32" s="9" t="s">
        <v>256</v>
      </c>
      <c r="C32" s="9" t="s">
        <v>257</v>
      </c>
      <c r="D32" s="9" t="s">
        <v>258</v>
      </c>
      <c r="E32" s="9" t="s">
        <v>228</v>
      </c>
      <c r="F32" s="56" t="s">
        <v>259</v>
      </c>
    </row>
    <row r="33" spans="2:6" ht="17" x14ac:dyDescent="0.2">
      <c r="B33" s="9" t="s">
        <v>260</v>
      </c>
      <c r="C33" t="s">
        <v>261</v>
      </c>
      <c r="E33" s="9" t="s">
        <v>194</v>
      </c>
      <c r="F33" s="50" t="s">
        <v>195</v>
      </c>
    </row>
    <row r="34" spans="2:6" ht="17" x14ac:dyDescent="0.2">
      <c r="B34" s="9" t="s">
        <v>262</v>
      </c>
      <c r="C34" s="9" t="s">
        <v>263</v>
      </c>
      <c r="E34" s="9" t="s">
        <v>264</v>
      </c>
      <c r="F34" s="52" t="s">
        <v>212</v>
      </c>
    </row>
    <row r="35" spans="2:6" ht="17" x14ac:dyDescent="0.2">
      <c r="B35" s="9" t="s">
        <v>265</v>
      </c>
      <c r="C35" s="9" t="s">
        <v>266</v>
      </c>
      <c r="E35" s="9" t="s">
        <v>228</v>
      </c>
      <c r="F35" s="53" t="s">
        <v>229</v>
      </c>
    </row>
    <row r="36" spans="2:6" ht="17" x14ac:dyDescent="0.2">
      <c r="B36" s="9" t="s">
        <v>267</v>
      </c>
      <c r="C36" s="9" t="s">
        <v>268</v>
      </c>
      <c r="E36" s="9" t="s">
        <v>228</v>
      </c>
      <c r="F36" s="51" t="s">
        <v>199</v>
      </c>
    </row>
    <row r="37" spans="2:6" ht="34" x14ac:dyDescent="0.2">
      <c r="B37" s="9" t="s">
        <v>269</v>
      </c>
      <c r="C37" s="9" t="s">
        <v>270</v>
      </c>
      <c r="E37" s="9" t="s">
        <v>264</v>
      </c>
      <c r="F37" s="52" t="s">
        <v>212</v>
      </c>
    </row>
    <row r="38" spans="2:6" ht="17" x14ac:dyDescent="0.2">
      <c r="B38" s="9" t="s">
        <v>271</v>
      </c>
      <c r="C38" s="9" t="s">
        <v>272</v>
      </c>
      <c r="E38" s="9" t="s">
        <v>273</v>
      </c>
      <c r="F38" s="52" t="s">
        <v>212</v>
      </c>
    </row>
    <row r="39" spans="2:6" ht="17" x14ac:dyDescent="0.2">
      <c r="B39" s="9" t="s">
        <v>274</v>
      </c>
      <c r="C39" s="9" t="s">
        <v>275</v>
      </c>
      <c r="D39" s="9" t="s">
        <v>276</v>
      </c>
      <c r="E39" s="9" t="s">
        <v>277</v>
      </c>
      <c r="F39" s="50" t="s">
        <v>195</v>
      </c>
    </row>
    <row r="40" spans="2:6" ht="17" x14ac:dyDescent="0.2">
      <c r="B40" s="9" t="s">
        <v>278</v>
      </c>
      <c r="C40" s="9" t="s">
        <v>279</v>
      </c>
      <c r="E40" s="9" t="s">
        <v>198</v>
      </c>
      <c r="F40" s="51" t="s">
        <v>199</v>
      </c>
    </row>
    <row r="41" spans="2:6" ht="17" x14ac:dyDescent="0.2">
      <c r="B41" s="9" t="s">
        <v>280</v>
      </c>
      <c r="D41" s="9" t="s">
        <v>281</v>
      </c>
      <c r="E41" s="32" t="s">
        <v>224</v>
      </c>
      <c r="F41" s="50" t="s">
        <v>195</v>
      </c>
    </row>
    <row r="42" spans="2:6" ht="17" x14ac:dyDescent="0.2">
      <c r="B42" s="9" t="s">
        <v>282</v>
      </c>
      <c r="C42" s="9" t="s">
        <v>283</v>
      </c>
      <c r="E42" s="9" t="s">
        <v>284</v>
      </c>
      <c r="F42" s="54" t="s">
        <v>220</v>
      </c>
    </row>
    <row r="43" spans="2:6" ht="17" x14ac:dyDescent="0.2">
      <c r="B43" s="9" t="s">
        <v>285</v>
      </c>
      <c r="C43" t="s">
        <v>286</v>
      </c>
      <c r="D43" s="9" t="s">
        <v>287</v>
      </c>
      <c r="E43" s="9" t="s">
        <v>236</v>
      </c>
      <c r="F43" s="50" t="s">
        <v>195</v>
      </c>
    </row>
    <row r="44" spans="2:6" ht="17" x14ac:dyDescent="0.2">
      <c r="B44" s="9" t="s">
        <v>288</v>
      </c>
      <c r="C44" t="s">
        <v>289</v>
      </c>
      <c r="D44" s="9" t="s">
        <v>290</v>
      </c>
      <c r="E44" s="32" t="s">
        <v>224</v>
      </c>
      <c r="F44" s="50" t="s">
        <v>195</v>
      </c>
    </row>
    <row r="45" spans="2:6" ht="17" x14ac:dyDescent="0.2">
      <c r="B45" s="9" t="s">
        <v>291</v>
      </c>
      <c r="C45" t="s">
        <v>292</v>
      </c>
      <c r="D45" s="9" t="s">
        <v>293</v>
      </c>
      <c r="E45" s="32" t="s">
        <v>224</v>
      </c>
      <c r="F45" s="55" t="s">
        <v>225</v>
      </c>
    </row>
    <row r="46" spans="2:6" ht="17" hidden="1" x14ac:dyDescent="0.2">
      <c r="B46" s="9" t="s">
        <v>294</v>
      </c>
      <c r="C46" t="s">
        <v>295</v>
      </c>
      <c r="E46" s="9" t="s">
        <v>264</v>
      </c>
      <c r="F46" s="52" t="s">
        <v>212</v>
      </c>
    </row>
    <row r="47" spans="2:6" ht="17" x14ac:dyDescent="0.2">
      <c r="B47" s="9" t="s">
        <v>296</v>
      </c>
      <c r="C47"/>
      <c r="D47" s="9" t="s">
        <v>297</v>
      </c>
      <c r="E47" s="32" t="s">
        <v>224</v>
      </c>
      <c r="F47" s="50" t="s">
        <v>195</v>
      </c>
    </row>
    <row r="48" spans="2:6" ht="17" x14ac:dyDescent="0.2">
      <c r="B48" s="9" t="s">
        <v>298</v>
      </c>
      <c r="C48" t="s">
        <v>299</v>
      </c>
      <c r="E48" s="9" t="s">
        <v>273</v>
      </c>
      <c r="F48" s="52" t="s">
        <v>212</v>
      </c>
    </row>
    <row r="49" spans="2:6" ht="17" x14ac:dyDescent="0.2">
      <c r="B49" s="9" t="s">
        <v>300</v>
      </c>
      <c r="C49" t="s">
        <v>301</v>
      </c>
      <c r="D49" s="9" t="s">
        <v>302</v>
      </c>
      <c r="E49" s="9" t="s">
        <v>253</v>
      </c>
      <c r="F49" s="55" t="s">
        <v>225</v>
      </c>
    </row>
    <row r="50" spans="2:6" ht="17" x14ac:dyDescent="0.2">
      <c r="B50" s="9" t="s">
        <v>303</v>
      </c>
      <c r="C50" t="s">
        <v>304</v>
      </c>
      <c r="E50" s="9" t="s">
        <v>305</v>
      </c>
      <c r="F50" s="53" t="s">
        <v>229</v>
      </c>
    </row>
    <row r="51" spans="2:6" ht="17" x14ac:dyDescent="0.2">
      <c r="B51" s="9" t="s">
        <v>306</v>
      </c>
      <c r="C51" t="s">
        <v>307</v>
      </c>
      <c r="E51" s="9" t="s">
        <v>264</v>
      </c>
      <c r="F51" s="52" t="s">
        <v>212</v>
      </c>
    </row>
    <row r="52" spans="2:6" ht="17" x14ac:dyDescent="0.2">
      <c r="B52" s="9" t="s">
        <v>308</v>
      </c>
      <c r="C52" t="s">
        <v>309</v>
      </c>
      <c r="E52" s="9" t="s">
        <v>310</v>
      </c>
      <c r="F52" s="53" t="s">
        <v>229</v>
      </c>
    </row>
    <row r="53" spans="2:6" ht="17" x14ac:dyDescent="0.2">
      <c r="B53" s="9" t="s">
        <v>311</v>
      </c>
      <c r="C53" t="s">
        <v>312</v>
      </c>
      <c r="E53" s="9" t="s">
        <v>194</v>
      </c>
      <c r="F53" s="54" t="s">
        <v>220</v>
      </c>
    </row>
    <row r="54" spans="2:6" ht="34" x14ac:dyDescent="0.2">
      <c r="B54" s="9" t="s">
        <v>313</v>
      </c>
      <c r="C54" t="s">
        <v>314</v>
      </c>
      <c r="D54" s="9" t="s">
        <v>315</v>
      </c>
      <c r="E54" s="9" t="s">
        <v>316</v>
      </c>
      <c r="F54" s="55" t="s">
        <v>225</v>
      </c>
    </row>
    <row r="55" spans="2:6" ht="17" x14ac:dyDescent="0.2">
      <c r="B55" s="9" t="s">
        <v>317</v>
      </c>
      <c r="C55" t="s">
        <v>318</v>
      </c>
      <c r="E55" s="9" t="s">
        <v>228</v>
      </c>
      <c r="F55" s="53" t="s">
        <v>229</v>
      </c>
    </row>
    <row r="56" spans="2:6" ht="17" x14ac:dyDescent="0.2">
      <c r="B56" s="9" t="s">
        <v>319</v>
      </c>
      <c r="C56"/>
      <c r="E56" s="9" t="s">
        <v>194</v>
      </c>
      <c r="F56" s="50" t="s">
        <v>195</v>
      </c>
    </row>
    <row r="57" spans="2:6" ht="17" x14ac:dyDescent="0.2">
      <c r="B57" s="9" t="s">
        <v>320</v>
      </c>
      <c r="C57"/>
      <c r="D57" s="9" t="s">
        <v>321</v>
      </c>
      <c r="E57" s="9" t="s">
        <v>236</v>
      </c>
      <c r="F57" s="55" t="s">
        <v>225</v>
      </c>
    </row>
    <row r="58" spans="2:6" ht="17" x14ac:dyDescent="0.2">
      <c r="B58" s="9" t="s">
        <v>322</v>
      </c>
      <c r="C58" t="s">
        <v>323</v>
      </c>
      <c r="E58" s="9" t="s">
        <v>253</v>
      </c>
      <c r="F58" s="55" t="s">
        <v>225</v>
      </c>
    </row>
    <row r="59" spans="2:6" ht="17" x14ac:dyDescent="0.2">
      <c r="B59" s="9" t="s">
        <v>324</v>
      </c>
      <c r="C59" t="s">
        <v>325</v>
      </c>
      <c r="D59" s="9" t="s">
        <v>326</v>
      </c>
      <c r="E59" s="9" t="s">
        <v>284</v>
      </c>
      <c r="F59" s="54" t="s">
        <v>220</v>
      </c>
    </row>
    <row r="60" spans="2:6" ht="34" x14ac:dyDescent="0.2">
      <c r="B60" s="9" t="s">
        <v>327</v>
      </c>
      <c r="C60" t="s">
        <v>328</v>
      </c>
      <c r="D60" s="9" t="s">
        <v>329</v>
      </c>
      <c r="E60" s="9" t="s">
        <v>284</v>
      </c>
      <c r="F60" s="50" t="s">
        <v>195</v>
      </c>
    </row>
    <row r="61" spans="2:6" ht="34" x14ac:dyDescent="0.2">
      <c r="B61" s="9" t="s">
        <v>330</v>
      </c>
      <c r="C61" t="s">
        <v>331</v>
      </c>
      <c r="D61" s="9" t="s">
        <v>332</v>
      </c>
      <c r="E61" s="9" t="s">
        <v>284</v>
      </c>
      <c r="F61" s="50" t="s">
        <v>195</v>
      </c>
    </row>
    <row r="62" spans="2:6" ht="17" x14ac:dyDescent="0.2">
      <c r="B62" s="9" t="s">
        <v>333</v>
      </c>
      <c r="E62" s="9" t="s">
        <v>194</v>
      </c>
      <c r="F62" s="50" t="s">
        <v>195</v>
      </c>
    </row>
    <row r="63" spans="2:6" ht="17" x14ac:dyDescent="0.2">
      <c r="B63" s="9" t="s">
        <v>334</v>
      </c>
      <c r="C63" t="s">
        <v>335</v>
      </c>
      <c r="D63" s="9" t="s">
        <v>336</v>
      </c>
      <c r="E63" s="9" t="s">
        <v>236</v>
      </c>
      <c r="F63" s="50" t="s">
        <v>195</v>
      </c>
    </row>
    <row r="64" spans="2:6" ht="17" x14ac:dyDescent="0.2">
      <c r="B64" s="9" t="s">
        <v>337</v>
      </c>
      <c r="C64" t="s">
        <v>338</v>
      </c>
      <c r="E64" s="9" t="s">
        <v>228</v>
      </c>
      <c r="F64" s="56" t="s">
        <v>259</v>
      </c>
    </row>
    <row r="65" spans="1:6" ht="17" x14ac:dyDescent="0.2">
      <c r="B65" s="9" t="s">
        <v>339</v>
      </c>
      <c r="C65" t="s">
        <v>340</v>
      </c>
      <c r="D65" s="9" t="s">
        <v>341</v>
      </c>
      <c r="E65" s="9" t="s">
        <v>228</v>
      </c>
      <c r="F65" s="56" t="s">
        <v>259</v>
      </c>
    </row>
    <row r="66" spans="1:6" ht="17" x14ac:dyDescent="0.2">
      <c r="B66" s="9" t="s">
        <v>342</v>
      </c>
      <c r="C66"/>
      <c r="D66" s="9" t="s">
        <v>343</v>
      </c>
      <c r="E66" s="9" t="s">
        <v>211</v>
      </c>
      <c r="F66" s="53" t="s">
        <v>229</v>
      </c>
    </row>
    <row r="67" spans="1:6" ht="17" x14ac:dyDescent="0.2">
      <c r="B67" s="9" t="s">
        <v>344</v>
      </c>
      <c r="C67" t="s">
        <v>345</v>
      </c>
      <c r="D67" s="9" t="s">
        <v>346</v>
      </c>
      <c r="E67" s="9" t="s">
        <v>277</v>
      </c>
      <c r="F67" s="50" t="s">
        <v>195</v>
      </c>
    </row>
    <row r="71" spans="1:6" ht="17" x14ac:dyDescent="0.2">
      <c r="A71" s="67" t="s">
        <v>390</v>
      </c>
    </row>
    <row r="73" spans="1:6" ht="17" customHeight="1" x14ac:dyDescent="0.2">
      <c r="A73" s="73" t="s">
        <v>376</v>
      </c>
    </row>
    <row r="74" spans="1:6" ht="17" customHeight="1" x14ac:dyDescent="0.2">
      <c r="A74" s="73" t="s">
        <v>377</v>
      </c>
    </row>
    <row r="75" spans="1:6" ht="17" customHeight="1" x14ac:dyDescent="0.2">
      <c r="A75" s="73" t="s">
        <v>378</v>
      </c>
    </row>
    <row r="76" spans="1:6" ht="17" customHeight="1" x14ac:dyDescent="0.2">
      <c r="A76" s="73" t="s">
        <v>379</v>
      </c>
    </row>
    <row r="77" spans="1:6" ht="17" customHeight="1" x14ac:dyDescent="0.2">
      <c r="A77" s="73" t="s">
        <v>380</v>
      </c>
    </row>
    <row r="78" spans="1:6" ht="17" customHeight="1" x14ac:dyDescent="0.2">
      <c r="A78" s="73" t="s">
        <v>381</v>
      </c>
    </row>
    <row r="79" spans="1:6" ht="17" customHeight="1" x14ac:dyDescent="0.2">
      <c r="A79" s="73" t="s">
        <v>382</v>
      </c>
    </row>
    <row r="80" spans="1:6" ht="17" customHeight="1" x14ac:dyDescent="0.2">
      <c r="A80" s="73" t="s">
        <v>383</v>
      </c>
    </row>
    <row r="81" spans="1:1" ht="17" customHeight="1" x14ac:dyDescent="0.2">
      <c r="A81" s="73" t="s">
        <v>384</v>
      </c>
    </row>
    <row r="82" spans="1:1" ht="17" customHeight="1" x14ac:dyDescent="0.2">
      <c r="A82" s="73" t="s">
        <v>385</v>
      </c>
    </row>
    <row r="83" spans="1:1" ht="17" customHeight="1" x14ac:dyDescent="0.2">
      <c r="A83" s="73" t="s">
        <v>386</v>
      </c>
    </row>
    <row r="84" spans="1:1" ht="17" customHeight="1" x14ac:dyDescent="0.2">
      <c r="A84" s="73" t="s">
        <v>387</v>
      </c>
    </row>
    <row r="85" spans="1:1" ht="17" customHeight="1" x14ac:dyDescent="0.2">
      <c r="A85" s="73" t="s">
        <v>388</v>
      </c>
    </row>
    <row r="86" spans="1:1" ht="17" customHeight="1" x14ac:dyDescent="0.2">
      <c r="A86" s="73" t="s">
        <v>389</v>
      </c>
    </row>
    <row r="87" spans="1:1" ht="68" customHeight="1" x14ac:dyDescent="0.2">
      <c r="A87"/>
    </row>
    <row r="88" spans="1:1" ht="68" customHeight="1" x14ac:dyDescent="0.2">
      <c r="A88"/>
    </row>
    <row r="89" spans="1:1" ht="68" customHeight="1" x14ac:dyDescent="0.2">
      <c r="A89"/>
    </row>
    <row r="90" spans="1:1" ht="68" customHeight="1" x14ac:dyDescent="0.2">
      <c r="A90"/>
    </row>
    <row r="91" spans="1:1" ht="68" customHeight="1" x14ac:dyDescent="0.2">
      <c r="A91"/>
    </row>
    <row r="92" spans="1:1" ht="68" customHeight="1" x14ac:dyDescent="0.2">
      <c r="A92"/>
    </row>
    <row r="93" spans="1:1" x14ac:dyDescent="0.2">
      <c r="A93"/>
    </row>
    <row r="94" spans="1:1" ht="68" customHeight="1" x14ac:dyDescent="0.2">
      <c r="A94"/>
    </row>
    <row r="95" spans="1:1" ht="85" customHeight="1" x14ac:dyDescent="0.2">
      <c r="A95"/>
    </row>
    <row r="96" spans="1:1" ht="15.75" customHeight="1" x14ac:dyDescent="0.2"/>
  </sheetData>
  <sortState xmlns:xlrd2="http://schemas.microsoft.com/office/spreadsheetml/2017/richdata2" ref="B9:F67">
    <sortCondition ref="B9:B67"/>
  </sortState>
  <mergeCells count="2">
    <mergeCell ref="A2:B2"/>
    <mergeCell ref="A3:R5"/>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9E109-8942-440A-B109-1EE9925B6150}">
  <dimension ref="A1:L73"/>
  <sheetViews>
    <sheetView workbookViewId="0">
      <selection activeCell="A82" sqref="A82"/>
    </sheetView>
  </sheetViews>
  <sheetFormatPr baseColWidth="10" defaultColWidth="11" defaultRowHeight="16" x14ac:dyDescent="0.2"/>
  <cols>
    <col min="1" max="1" width="143.5" customWidth="1"/>
    <col min="2" max="2" width="27.33203125" customWidth="1"/>
    <col min="3" max="3" width="18.6640625" customWidth="1"/>
    <col min="5" max="5" width="17.83203125" customWidth="1"/>
    <col min="8" max="8" width="16.6640625" customWidth="1"/>
    <col min="11" max="11" width="15.1640625" customWidth="1"/>
  </cols>
  <sheetData>
    <row r="1" spans="1:1" ht="17" x14ac:dyDescent="0.2">
      <c r="A1" s="57" t="s">
        <v>347</v>
      </c>
    </row>
    <row r="2" spans="1:1" ht="34" x14ac:dyDescent="0.2">
      <c r="A2" s="59" t="s">
        <v>348</v>
      </c>
    </row>
    <row r="3" spans="1:1" ht="17" thickBot="1" x14ac:dyDescent="0.25">
      <c r="A3" s="2"/>
    </row>
    <row r="4" spans="1:1" ht="16" customHeight="1" thickBot="1" x14ac:dyDescent="0.25">
      <c r="A4" s="3" t="s">
        <v>26</v>
      </c>
    </row>
    <row r="5" spans="1:1" x14ac:dyDescent="0.2">
      <c r="A5" s="7" t="s">
        <v>349</v>
      </c>
    </row>
    <row r="6" spans="1:1" x14ac:dyDescent="0.2">
      <c r="A6" s="2"/>
    </row>
    <row r="7" spans="1:1" x14ac:dyDescent="0.2">
      <c r="A7" s="2"/>
    </row>
    <row r="8" spans="1:1" x14ac:dyDescent="0.2">
      <c r="A8" s="2" t="s">
        <v>350</v>
      </c>
    </row>
    <row r="9" spans="1:1" x14ac:dyDescent="0.2">
      <c r="A9" s="2" t="s">
        <v>104</v>
      </c>
    </row>
    <row r="10" spans="1:1" x14ac:dyDescent="0.2">
      <c r="A10" s="2" t="s">
        <v>83</v>
      </c>
    </row>
    <row r="11" spans="1:1" x14ac:dyDescent="0.2">
      <c r="A11" s="2" t="s">
        <v>96</v>
      </c>
    </row>
    <row r="12" spans="1:1" x14ac:dyDescent="0.2">
      <c r="A12" s="2" t="s">
        <v>351</v>
      </c>
    </row>
    <row r="13" spans="1:1" x14ac:dyDescent="0.2">
      <c r="A13" s="2"/>
    </row>
    <row r="14" spans="1:1" ht="17" thickBot="1" x14ac:dyDescent="0.25">
      <c r="A14" s="2"/>
    </row>
    <row r="15" spans="1:1" ht="17" customHeight="1" thickBot="1" x14ac:dyDescent="0.25">
      <c r="A15" s="4" t="s">
        <v>36</v>
      </c>
    </row>
    <row r="16" spans="1:1" x14ac:dyDescent="0.2">
      <c r="A16" s="7" t="s">
        <v>352</v>
      </c>
    </row>
    <row r="17" spans="1:1" x14ac:dyDescent="0.2">
      <c r="A17" s="2"/>
    </row>
    <row r="18" spans="1:1" ht="17" thickBot="1" x14ac:dyDescent="0.25">
      <c r="A18" s="2"/>
    </row>
    <row r="19" spans="1:1" ht="17" x14ac:dyDescent="0.2">
      <c r="A19" s="5" t="s">
        <v>57</v>
      </c>
    </row>
    <row r="20" spans="1:1" x14ac:dyDescent="0.2">
      <c r="A20" s="7" t="s">
        <v>353</v>
      </c>
    </row>
    <row r="21" spans="1:1" x14ac:dyDescent="0.2">
      <c r="A21" s="2"/>
    </row>
    <row r="22" spans="1:1" x14ac:dyDescent="0.2">
      <c r="A22" s="2" t="s">
        <v>354</v>
      </c>
    </row>
    <row r="23" spans="1:1" x14ac:dyDescent="0.2">
      <c r="A23" s="2" t="s">
        <v>88</v>
      </c>
    </row>
    <row r="24" spans="1:1" x14ac:dyDescent="0.2">
      <c r="A24" s="2" t="s">
        <v>128</v>
      </c>
    </row>
    <row r="25" spans="1:1" x14ac:dyDescent="0.2">
      <c r="A25" s="2" t="s">
        <v>142</v>
      </c>
    </row>
    <row r="26" spans="1:1" x14ac:dyDescent="0.2">
      <c r="A26" s="2"/>
    </row>
    <row r="27" spans="1:1" ht="17" thickBot="1" x14ac:dyDescent="0.25">
      <c r="A27" s="2"/>
    </row>
    <row r="28" spans="1:1" ht="17.25" customHeight="1" thickBot="1" x14ac:dyDescent="0.25">
      <c r="A28" s="58" t="s">
        <v>355</v>
      </c>
    </row>
    <row r="29" spans="1:1" ht="48" x14ac:dyDescent="0.2">
      <c r="A29" s="7" t="s">
        <v>356</v>
      </c>
    </row>
    <row r="30" spans="1:1" x14ac:dyDescent="0.2">
      <c r="A30" s="2"/>
    </row>
    <row r="31" spans="1:1" x14ac:dyDescent="0.2">
      <c r="A31" s="2" t="s">
        <v>357</v>
      </c>
    </row>
    <row r="32" spans="1:1" x14ac:dyDescent="0.2">
      <c r="A32" s="2" t="s">
        <v>90</v>
      </c>
    </row>
    <row r="33" spans="1:1" x14ac:dyDescent="0.2">
      <c r="A33" s="2" t="s">
        <v>135</v>
      </c>
    </row>
    <row r="34" spans="1:1" x14ac:dyDescent="0.2">
      <c r="A34" s="2" t="s">
        <v>358</v>
      </c>
    </row>
    <row r="35" spans="1:1" x14ac:dyDescent="0.2">
      <c r="A35" s="2" t="s">
        <v>108</v>
      </c>
    </row>
    <row r="36" spans="1:1" x14ac:dyDescent="0.2">
      <c r="A36" s="2" t="s">
        <v>359</v>
      </c>
    </row>
    <row r="37" spans="1:1" x14ac:dyDescent="0.2">
      <c r="A37" s="2" t="s">
        <v>92</v>
      </c>
    </row>
    <row r="38" spans="1:1" x14ac:dyDescent="0.2">
      <c r="A38" s="2" t="s">
        <v>109</v>
      </c>
    </row>
    <row r="39" spans="1:1" x14ac:dyDescent="0.2">
      <c r="A39" s="2" t="s">
        <v>116</v>
      </c>
    </row>
    <row r="40" spans="1:1" x14ac:dyDescent="0.2">
      <c r="A40" s="2"/>
    </row>
    <row r="41" spans="1:1" ht="17" thickBot="1" x14ac:dyDescent="0.25">
      <c r="A41" s="2"/>
    </row>
    <row r="42" spans="1:1" ht="18" thickBot="1" x14ac:dyDescent="0.25">
      <c r="A42" s="6" t="s">
        <v>75</v>
      </c>
    </row>
    <row r="43" spans="1:1" ht="32" x14ac:dyDescent="0.2">
      <c r="A43" s="7" t="s">
        <v>360</v>
      </c>
    </row>
    <row r="44" spans="1:1" x14ac:dyDescent="0.2">
      <c r="A44" s="2"/>
    </row>
    <row r="45" spans="1:1" x14ac:dyDescent="0.2">
      <c r="A45" s="2"/>
    </row>
    <row r="46" spans="1:1" x14ac:dyDescent="0.2">
      <c r="A46" s="2"/>
    </row>
    <row r="52" spans="2:12" ht="24" x14ac:dyDescent="0.3">
      <c r="E52" s="61" t="s">
        <v>361</v>
      </c>
      <c r="F52" s="61"/>
      <c r="G52" s="62"/>
    </row>
    <row r="56" spans="2:12" x14ac:dyDescent="0.2">
      <c r="B56" s="60" t="s">
        <v>58</v>
      </c>
      <c r="C56" s="60" t="s">
        <v>362</v>
      </c>
      <c r="E56" s="60" t="s">
        <v>58</v>
      </c>
      <c r="F56" s="60" t="s">
        <v>363</v>
      </c>
      <c r="H56" s="60" t="s">
        <v>58</v>
      </c>
      <c r="I56" s="60" t="s">
        <v>364</v>
      </c>
      <c r="K56" s="60" t="s">
        <v>58</v>
      </c>
      <c r="L56" s="60" t="s">
        <v>365</v>
      </c>
    </row>
    <row r="57" spans="2:12" x14ac:dyDescent="0.2">
      <c r="B57" t="s">
        <v>88</v>
      </c>
      <c r="C57">
        <f>COUNTIF('Example Inventory'!K:K, "Needs Attention")</f>
        <v>9</v>
      </c>
      <c r="E57" t="s">
        <v>88</v>
      </c>
      <c r="F57">
        <f>COUNTIFS('Example Inventory'!K:K, "Needs Attention", 'Example Inventory'!O:O, "High")</f>
        <v>5</v>
      </c>
      <c r="H57" t="s">
        <v>88</v>
      </c>
      <c r="I57">
        <f>COUNTIFS('Example Inventory'!K:K, "Needs Attention", 'Example Inventory'!O:O, "Medium")</f>
        <v>2</v>
      </c>
      <c r="K57" t="s">
        <v>88</v>
      </c>
      <c r="L57">
        <f>COUNTIFS('Example Inventory'!K:K, "Needs Attention", 'Example Inventory'!O:O, "Low")</f>
        <v>2</v>
      </c>
    </row>
    <row r="58" spans="2:12" x14ac:dyDescent="0.2">
      <c r="B58" t="s">
        <v>142</v>
      </c>
      <c r="C58">
        <f>COUNTIF('Example Inventory'!K:K, "Resolved / Doesn't Need Attention")</f>
        <v>3</v>
      </c>
      <c r="E58" t="s">
        <v>128</v>
      </c>
      <c r="F58">
        <f>COUNTIFS('Example Inventory'!K:K, "Unknown / May Need Attention", 'Example Inventory'!O:O, "High")</f>
        <v>0</v>
      </c>
      <c r="H58" t="s">
        <v>128</v>
      </c>
      <c r="I58">
        <f>COUNTIFS('Example Inventory'!K:K, "Unknown / May Need Attention", 'Example Inventory'!O:O, "Medium")</f>
        <v>3</v>
      </c>
      <c r="K58" t="s">
        <v>128</v>
      </c>
      <c r="L58">
        <f>COUNTIFS('Example Inventory'!K:K, "Unknown / May Need Attention", 'Example Inventory'!O:O, "Low")</f>
        <v>0</v>
      </c>
    </row>
    <row r="59" spans="2:12" x14ac:dyDescent="0.2">
      <c r="B59" t="s">
        <v>128</v>
      </c>
      <c r="C59">
        <f>COUNTIF('Example Inventory'!K:K, "Unknown / May Need Attention")</f>
        <v>3</v>
      </c>
      <c r="E59" t="s">
        <v>142</v>
      </c>
      <c r="F59">
        <f>COUNTIFS('Example Inventory'!K:K, "Resolved / Doesn't Need Attention", 'Example Inventory'!O:O, "High")</f>
        <v>0</v>
      </c>
      <c r="H59" t="s">
        <v>142</v>
      </c>
      <c r="I59">
        <f>COUNTIFS('Example Inventory'!K:K, "Resolved / Doesn't Need Attention", 'Example Inventory'!O:O, "Medium")</f>
        <v>0</v>
      </c>
      <c r="K59" t="s">
        <v>142</v>
      </c>
      <c r="L59">
        <f>COUNTIFS('Example Inventory'!K:K, "Resolved / Doesn't Need Attention", 'Example Inventory'!O:O, "Low")</f>
        <v>3</v>
      </c>
    </row>
    <row r="62" spans="2:12" x14ac:dyDescent="0.2">
      <c r="B62" s="60" t="s">
        <v>69</v>
      </c>
      <c r="C62" s="60"/>
    </row>
    <row r="63" spans="2:12" x14ac:dyDescent="0.2">
      <c r="B63" s="60" t="s">
        <v>366</v>
      </c>
      <c r="C63" s="60" t="s">
        <v>367</v>
      </c>
    </row>
    <row r="64" spans="2:12" x14ac:dyDescent="0.2">
      <c r="B64" t="s">
        <v>92</v>
      </c>
      <c r="C64">
        <f>COUNTIF('Example Inventory'!O:O, "High")</f>
        <v>5</v>
      </c>
    </row>
    <row r="65" spans="2:3" x14ac:dyDescent="0.2">
      <c r="B65" t="s">
        <v>109</v>
      </c>
      <c r="C65">
        <f>COUNTIF('Example Inventory'!O:O, "Medium")</f>
        <v>5</v>
      </c>
    </row>
    <row r="66" spans="2:3" x14ac:dyDescent="0.2">
      <c r="B66" t="s">
        <v>116</v>
      </c>
      <c r="C66">
        <f>COUNTIF('Example Inventory'!O:O, "Low")</f>
        <v>5</v>
      </c>
    </row>
    <row r="69" spans="2:3" x14ac:dyDescent="0.2">
      <c r="B69" s="60" t="s">
        <v>368</v>
      </c>
      <c r="C69" s="60"/>
    </row>
    <row r="70" spans="2:3" x14ac:dyDescent="0.2">
      <c r="B70" s="60" t="s">
        <v>369</v>
      </c>
      <c r="C70" s="60" t="s">
        <v>370</v>
      </c>
    </row>
    <row r="71" spans="2:3" x14ac:dyDescent="0.2">
      <c r="B71" t="s">
        <v>371</v>
      </c>
      <c r="C71">
        <f>COUNTIF('Example Inventory'!M:M, "Asset/system replacement")</f>
        <v>1</v>
      </c>
    </row>
    <row r="72" spans="2:3" x14ac:dyDescent="0.2">
      <c r="B72" t="s">
        <v>372</v>
      </c>
      <c r="C72">
        <f>COUNTIF('Example Inventory'!M:M, "Asset/system refresh")</f>
        <v>4</v>
      </c>
    </row>
    <row r="73" spans="2:3" x14ac:dyDescent="0.2">
      <c r="B73" t="s">
        <v>373</v>
      </c>
      <c r="C73">
        <f>COUNTIF('Example Inventory'!M:M, "Asset/system decommission")</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F6674AE92C9A489B03B4607A1AF2B4" ma:contentTypeVersion="4" ma:contentTypeDescription="Create a new document." ma:contentTypeScope="" ma:versionID="c3dfac685da13767b8e13c35de1860f4">
  <xsd:schema xmlns:xsd="http://www.w3.org/2001/XMLSchema" xmlns:xs="http://www.w3.org/2001/XMLSchema" xmlns:p="http://schemas.microsoft.com/office/2006/metadata/properties" xmlns:ns2="e1318772-682f-4b74-9778-53e8445293df" targetNamespace="http://schemas.microsoft.com/office/2006/metadata/properties" ma:root="true" ma:fieldsID="95e1dc58fa3b41d7cc85518cd1a62bf5" ns2:_="">
    <xsd:import namespace="e1318772-682f-4b74-9778-53e8445293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318772-682f-4b74-9778-53e8445293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EF5964-B2BC-4334-BC30-7CC248203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318772-682f-4b74-9778-53e8445293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CEBA94-27E3-4268-AF02-258856D0BFA4}">
  <ds:schemaRefs>
    <ds:schemaRef ds:uri="http://schemas.microsoft.com/sharepoint/v3/contenttype/forms"/>
  </ds:schemaRefs>
</ds:datastoreItem>
</file>

<file path=customXml/itemProps3.xml><?xml version="1.0" encoding="utf-8"?>
<ds:datastoreItem xmlns:ds="http://schemas.openxmlformats.org/officeDocument/2006/customXml" ds:itemID="{C4C7150D-1CD5-4FB5-84F0-5AF9BFB62D3E}">
  <ds:schemaRefs>
    <ds:schemaRef ds:uri="http://purl.org/dc/elements/1.1/"/>
    <ds:schemaRef ds:uri="http://purl.org/dc/term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e1318772-682f-4b74-9778-53e8445293d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Baseline Inventory</vt:lpstr>
      <vt:lpstr>Example Inventory</vt:lpstr>
      <vt:lpstr>Example Visualization</vt:lpstr>
      <vt:lpstr>Glossary</vt:lpstr>
      <vt:lpstr>Spreadsheet Customizations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2025-04-09T12:07:13Z</dcterms:created>
  <dcterms:modified xsi:type="dcterms:W3CDTF">2025-06-12T17:22:37Z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0x0101004FF6674AE92C9A489B03B4607A1AF2B4</vt:lpwstr>
  </property>
  <property fmtid="{D5CDD505-2E9C-101B-9397-08002B2CF9AE}" pid="3" name="Order">
    <vt:r8>5700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